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729"/>
  <workbookPr/>
  <mc:AlternateContent xmlns:mc="http://schemas.openxmlformats.org/markup-compatibility/2006">
    <mc:Choice Requires="x15">
      <x15ac:absPath xmlns:x15ac="http://schemas.microsoft.com/office/spreadsheetml/2010/11/ac" url="\\samba.chem.gla.ac.uk\forgan-group\Ignas Pakamore\Year 4\DMF decomposition\Spreadsheets NMR\"/>
    </mc:Choice>
  </mc:AlternateContent>
  <xr:revisionPtr revIDLastSave="0" documentId="13_ncr:1_{5538D73A-BDD8-4192-8EE7-838C29FC165B}" xr6:coauthVersionLast="47" xr6:coauthVersionMax="47" xr10:uidLastSave="{00000000-0000-0000-0000-000000000000}"/>
  <bookViews>
    <workbookView xWindow="810" yWindow="-120" windowWidth="28110" windowHeight="16440" tabRatio="792" firstSheet="33" activeTab="49" xr2:uid="{00000000-000D-0000-FFFF-FFFF00000000}"/>
  </bookViews>
  <sheets>
    <sheet name="131021" sheetId="2" r:id="rId1"/>
    <sheet name="071021" sheetId="1" r:id="rId2"/>
    <sheet name="191021" sheetId="6" r:id="rId3"/>
    <sheet name="141021" sheetId="3" r:id="rId4"/>
    <sheet name="161021batch1" sheetId="4" r:id="rId5"/>
    <sheet name="Sheet2" sheetId="12" r:id="rId6"/>
    <sheet name="161021batch2" sheetId="5" r:id="rId7"/>
    <sheet name="241021" sheetId="7" r:id="rId8"/>
    <sheet name="251021" sheetId="8" r:id="rId9"/>
    <sheet name="261021" sheetId="9" r:id="rId10"/>
    <sheet name="271021" sheetId="10" r:id="rId11"/>
    <sheet name="Sheet1" sheetId="11" r:id="rId12"/>
    <sheet name="171121" sheetId="13" r:id="rId13"/>
    <sheet name="181121-1" sheetId="14" r:id="rId14"/>
    <sheet name="181121-2" sheetId="15" r:id="rId15"/>
    <sheet name="221121RE-run" sheetId="16" r:id="rId16"/>
    <sheet name="271121" sheetId="17" r:id="rId17"/>
    <sheet name="291121" sheetId="18" r:id="rId18"/>
    <sheet name="301121" sheetId="19" r:id="rId19"/>
    <sheet name="11221" sheetId="20" r:id="rId20"/>
    <sheet name="21221" sheetId="21" r:id="rId21"/>
    <sheet name="23122" sheetId="22" r:id="rId22"/>
    <sheet name="250122" sheetId="23" r:id="rId23"/>
    <sheet name="260122" sheetId="24" r:id="rId24"/>
    <sheet name="270122" sheetId="25" r:id="rId25"/>
    <sheet name="30222_rerun" sheetId="26" r:id="rId26"/>
    <sheet name="30222" sheetId="27" r:id="rId27"/>
    <sheet name="040222_RE" sheetId="28" r:id="rId28"/>
    <sheet name="040222" sheetId="29" r:id="rId29"/>
    <sheet name="080222" sheetId="30" r:id="rId30"/>
    <sheet name="080222-rerun" sheetId="31" r:id="rId31"/>
    <sheet name="090222" sheetId="32" r:id="rId32"/>
    <sheet name="100222-rerun" sheetId="33" r:id="rId33"/>
    <sheet name="100222" sheetId="34" r:id="rId34"/>
    <sheet name="110222" sheetId="35" r:id="rId35"/>
    <sheet name="140222-rerun" sheetId="36" r:id="rId36"/>
    <sheet name="14022" sheetId="37" r:id="rId37"/>
    <sheet name="150222-1" sheetId="38" r:id="rId38"/>
    <sheet name="160222" sheetId="40" r:id="rId39"/>
    <sheet name="170222" sheetId="41" r:id="rId40"/>
    <sheet name="150222-2" sheetId="39" r:id="rId41"/>
    <sheet name="180222" sheetId="43" r:id="rId42"/>
    <sheet name="212022" sheetId="44" r:id="rId43"/>
    <sheet name="220222" sheetId="45" r:id="rId44"/>
    <sheet name="220222-rerun" sheetId="42" r:id="rId45"/>
    <sheet name="230222" sheetId="46" r:id="rId46"/>
    <sheet name="230222-rerun" sheetId="47" r:id="rId47"/>
    <sheet name="242202" sheetId="48" r:id="rId48"/>
    <sheet name="250222" sheetId="49" r:id="rId49"/>
    <sheet name="290222" sheetId="50" r:id="rId50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1" i="50" l="1"/>
  <c r="H31" i="50" s="1"/>
  <c r="I31" i="50" s="1"/>
  <c r="J31" i="50" s="1"/>
  <c r="K31" i="50" s="1"/>
  <c r="L31" i="50" s="1"/>
  <c r="M31" i="50" s="1"/>
  <c r="G30" i="50"/>
  <c r="H30" i="50" s="1"/>
  <c r="I30" i="50" s="1"/>
  <c r="J30" i="50" s="1"/>
  <c r="K30" i="50" s="1"/>
  <c r="L30" i="50" s="1"/>
  <c r="M30" i="50" s="1"/>
  <c r="G29" i="50"/>
  <c r="H29" i="50" s="1"/>
  <c r="I29" i="50" s="1"/>
  <c r="J29" i="50" s="1"/>
  <c r="K29" i="50" s="1"/>
  <c r="L29" i="50" s="1"/>
  <c r="M29" i="50" s="1"/>
  <c r="G28" i="50"/>
  <c r="H28" i="50" s="1"/>
  <c r="I28" i="50" s="1"/>
  <c r="J28" i="50" s="1"/>
  <c r="K28" i="50" s="1"/>
  <c r="L28" i="50" s="1"/>
  <c r="M28" i="50" s="1"/>
  <c r="G27" i="50"/>
  <c r="H27" i="50" s="1"/>
  <c r="I27" i="50" s="1"/>
  <c r="J27" i="50" s="1"/>
  <c r="K27" i="50" s="1"/>
  <c r="L27" i="50" s="1"/>
  <c r="M27" i="50" s="1"/>
  <c r="G26" i="50"/>
  <c r="H26" i="50" s="1"/>
  <c r="I26" i="50" s="1"/>
  <c r="J26" i="50" s="1"/>
  <c r="K26" i="50" s="1"/>
  <c r="L26" i="50" s="1"/>
  <c r="M26" i="50" s="1"/>
  <c r="G25" i="50"/>
  <c r="H25" i="50" s="1"/>
  <c r="I25" i="50" s="1"/>
  <c r="J25" i="50" s="1"/>
  <c r="K25" i="50" s="1"/>
  <c r="L25" i="50" s="1"/>
  <c r="M25" i="50" s="1"/>
  <c r="G24" i="50"/>
  <c r="H24" i="50" s="1"/>
  <c r="I24" i="50" s="1"/>
  <c r="J24" i="50" s="1"/>
  <c r="K24" i="50" s="1"/>
  <c r="L24" i="50" s="1"/>
  <c r="M24" i="50" s="1"/>
  <c r="G23" i="50"/>
  <c r="H23" i="50" s="1"/>
  <c r="I23" i="50" s="1"/>
  <c r="J23" i="50" s="1"/>
  <c r="K23" i="50" s="1"/>
  <c r="L23" i="50" s="1"/>
  <c r="M23" i="50" s="1"/>
  <c r="G22" i="50"/>
  <c r="H22" i="50" s="1"/>
  <c r="I22" i="50" s="1"/>
  <c r="J22" i="50" s="1"/>
  <c r="K22" i="50" s="1"/>
  <c r="L22" i="50" s="1"/>
  <c r="M22" i="50" s="1"/>
  <c r="G21" i="50"/>
  <c r="H21" i="50" s="1"/>
  <c r="I21" i="50" s="1"/>
  <c r="J21" i="50" s="1"/>
  <c r="K21" i="50" s="1"/>
  <c r="L21" i="50" s="1"/>
  <c r="M21" i="50" s="1"/>
  <c r="G20" i="50"/>
  <c r="H20" i="50" s="1"/>
  <c r="I20" i="50" s="1"/>
  <c r="J20" i="50" s="1"/>
  <c r="K20" i="50" s="1"/>
  <c r="L20" i="50" s="1"/>
  <c r="M20" i="50" s="1"/>
  <c r="G19" i="50"/>
  <c r="H19" i="50" s="1"/>
  <c r="I19" i="50" s="1"/>
  <c r="J19" i="50" s="1"/>
  <c r="K19" i="50" s="1"/>
  <c r="L19" i="50" s="1"/>
  <c r="M19" i="50" s="1"/>
  <c r="G18" i="50"/>
  <c r="H18" i="50" s="1"/>
  <c r="I18" i="50" s="1"/>
  <c r="J18" i="50" s="1"/>
  <c r="K18" i="50" s="1"/>
  <c r="L18" i="50" s="1"/>
  <c r="M18" i="50" s="1"/>
  <c r="G17" i="50"/>
  <c r="G16" i="50"/>
  <c r="H16" i="50" s="1"/>
  <c r="I16" i="50" s="1"/>
  <c r="J16" i="50" s="1"/>
  <c r="K16" i="50" s="1"/>
  <c r="L16" i="50" s="1"/>
  <c r="M16" i="50" s="1"/>
  <c r="G15" i="50"/>
  <c r="H15" i="50" s="1"/>
  <c r="I15" i="50" s="1"/>
  <c r="J15" i="50" s="1"/>
  <c r="K15" i="50" s="1"/>
  <c r="L15" i="50" s="1"/>
  <c r="M15" i="50" s="1"/>
  <c r="G14" i="50"/>
  <c r="H14" i="50" s="1"/>
  <c r="I14" i="50" s="1"/>
  <c r="J14" i="50" s="1"/>
  <c r="K14" i="50" s="1"/>
  <c r="L14" i="50" s="1"/>
  <c r="M14" i="50" s="1"/>
  <c r="H13" i="50"/>
  <c r="I13" i="50" s="1"/>
  <c r="J13" i="50" s="1"/>
  <c r="K13" i="50" s="1"/>
  <c r="L13" i="50" s="1"/>
  <c r="M13" i="50" s="1"/>
  <c r="G13" i="50"/>
  <c r="G12" i="50"/>
  <c r="H12" i="50" s="1"/>
  <c r="I12" i="50" s="1"/>
  <c r="J12" i="50" s="1"/>
  <c r="K12" i="50" s="1"/>
  <c r="L12" i="50" s="1"/>
  <c r="M12" i="50" s="1"/>
  <c r="G11" i="50"/>
  <c r="H11" i="50" s="1"/>
  <c r="I11" i="50" s="1"/>
  <c r="J11" i="50" s="1"/>
  <c r="K11" i="50" s="1"/>
  <c r="L11" i="50" s="1"/>
  <c r="M11" i="50" s="1"/>
  <c r="G10" i="50"/>
  <c r="H10" i="50" s="1"/>
  <c r="I10" i="50" s="1"/>
  <c r="J10" i="50" s="1"/>
  <c r="K10" i="50" s="1"/>
  <c r="L10" i="50" s="1"/>
  <c r="M10" i="50" s="1"/>
  <c r="G9" i="50"/>
  <c r="H9" i="50" s="1"/>
  <c r="I9" i="50" s="1"/>
  <c r="J9" i="50" s="1"/>
  <c r="K9" i="50" s="1"/>
  <c r="L9" i="50" s="1"/>
  <c r="M9" i="50" s="1"/>
  <c r="G8" i="50"/>
  <c r="H8" i="50" s="1"/>
  <c r="I8" i="50" s="1"/>
  <c r="J8" i="50" s="1"/>
  <c r="K8" i="50" s="1"/>
  <c r="L8" i="50" s="1"/>
  <c r="M8" i="50" s="1"/>
  <c r="G7" i="50"/>
  <c r="H7" i="50" s="1"/>
  <c r="I7" i="50" s="1"/>
  <c r="J7" i="50" s="1"/>
  <c r="K7" i="50" s="1"/>
  <c r="L7" i="50" s="1"/>
  <c r="M7" i="50" s="1"/>
  <c r="G6" i="50"/>
  <c r="H6" i="50" s="1"/>
  <c r="I6" i="50" s="1"/>
  <c r="J6" i="50" s="1"/>
  <c r="K6" i="50" s="1"/>
  <c r="L6" i="50" s="1"/>
  <c r="M6" i="50" s="1"/>
  <c r="G5" i="50"/>
  <c r="H5" i="50" s="1"/>
  <c r="I5" i="50" s="1"/>
  <c r="J5" i="50" s="1"/>
  <c r="K5" i="50" s="1"/>
  <c r="L5" i="50" s="1"/>
  <c r="M5" i="50" s="1"/>
  <c r="N5" i="50" s="1"/>
  <c r="G4" i="50"/>
  <c r="H4" i="50" s="1"/>
  <c r="I4" i="50" s="1"/>
  <c r="J4" i="50" s="1"/>
  <c r="K4" i="50" s="1"/>
  <c r="L4" i="50" s="1"/>
  <c r="M4" i="50" s="1"/>
  <c r="G3" i="50"/>
  <c r="H3" i="50" s="1"/>
  <c r="I3" i="50" s="1"/>
  <c r="J3" i="50" s="1"/>
  <c r="K3" i="50" s="1"/>
  <c r="L3" i="50" s="1"/>
  <c r="M3" i="50" s="1"/>
  <c r="G2" i="50"/>
  <c r="H2" i="50" s="1"/>
  <c r="I2" i="50" s="1"/>
  <c r="J2" i="50" s="1"/>
  <c r="K2" i="50" s="1"/>
  <c r="L2" i="50" s="1"/>
  <c r="M2" i="50" s="1"/>
  <c r="G31" i="49"/>
  <c r="H31" i="49" s="1"/>
  <c r="I31" i="49" s="1"/>
  <c r="J31" i="49" s="1"/>
  <c r="K31" i="49" s="1"/>
  <c r="L31" i="49" s="1"/>
  <c r="M31" i="49" s="1"/>
  <c r="G30" i="49"/>
  <c r="H30" i="49" s="1"/>
  <c r="I30" i="49" s="1"/>
  <c r="J30" i="49" s="1"/>
  <c r="K30" i="49" s="1"/>
  <c r="L30" i="49" s="1"/>
  <c r="M30" i="49" s="1"/>
  <c r="G29" i="49"/>
  <c r="H29" i="49" s="1"/>
  <c r="I29" i="49" s="1"/>
  <c r="J29" i="49" s="1"/>
  <c r="K29" i="49" s="1"/>
  <c r="L29" i="49" s="1"/>
  <c r="M29" i="49" s="1"/>
  <c r="G28" i="49"/>
  <c r="H28" i="49" s="1"/>
  <c r="I28" i="49" s="1"/>
  <c r="J28" i="49" s="1"/>
  <c r="K28" i="49" s="1"/>
  <c r="L28" i="49" s="1"/>
  <c r="M28" i="49" s="1"/>
  <c r="G27" i="49"/>
  <c r="H27" i="49" s="1"/>
  <c r="I27" i="49" s="1"/>
  <c r="J27" i="49" s="1"/>
  <c r="K27" i="49" s="1"/>
  <c r="L27" i="49" s="1"/>
  <c r="M27" i="49" s="1"/>
  <c r="G26" i="49"/>
  <c r="H26" i="49" s="1"/>
  <c r="I26" i="49" s="1"/>
  <c r="J26" i="49" s="1"/>
  <c r="K26" i="49" s="1"/>
  <c r="L26" i="49" s="1"/>
  <c r="M26" i="49" s="1"/>
  <c r="H25" i="49"/>
  <c r="I25" i="49" s="1"/>
  <c r="J25" i="49" s="1"/>
  <c r="K25" i="49" s="1"/>
  <c r="L25" i="49" s="1"/>
  <c r="M25" i="49" s="1"/>
  <c r="G25" i="49"/>
  <c r="H24" i="49"/>
  <c r="I24" i="49" s="1"/>
  <c r="J24" i="49" s="1"/>
  <c r="K24" i="49" s="1"/>
  <c r="L24" i="49" s="1"/>
  <c r="M24" i="49" s="1"/>
  <c r="G24" i="49"/>
  <c r="H23" i="49"/>
  <c r="I23" i="49" s="1"/>
  <c r="J23" i="49" s="1"/>
  <c r="K23" i="49" s="1"/>
  <c r="L23" i="49" s="1"/>
  <c r="M23" i="49" s="1"/>
  <c r="G23" i="49"/>
  <c r="G22" i="49"/>
  <c r="H22" i="49" s="1"/>
  <c r="I22" i="49" s="1"/>
  <c r="J22" i="49" s="1"/>
  <c r="K22" i="49" s="1"/>
  <c r="L22" i="49" s="1"/>
  <c r="M22" i="49" s="1"/>
  <c r="G21" i="49"/>
  <c r="H21" i="49" s="1"/>
  <c r="I21" i="49" s="1"/>
  <c r="J21" i="49" s="1"/>
  <c r="K21" i="49" s="1"/>
  <c r="L21" i="49" s="1"/>
  <c r="M21" i="49" s="1"/>
  <c r="G20" i="49"/>
  <c r="H20" i="49" s="1"/>
  <c r="I20" i="49" s="1"/>
  <c r="J20" i="49" s="1"/>
  <c r="K20" i="49" s="1"/>
  <c r="L20" i="49" s="1"/>
  <c r="M20" i="49" s="1"/>
  <c r="G19" i="49"/>
  <c r="H19" i="49" s="1"/>
  <c r="I19" i="49" s="1"/>
  <c r="J19" i="49" s="1"/>
  <c r="K19" i="49" s="1"/>
  <c r="L19" i="49" s="1"/>
  <c r="M19" i="49" s="1"/>
  <c r="G18" i="49"/>
  <c r="H18" i="49" s="1"/>
  <c r="I18" i="49" s="1"/>
  <c r="J18" i="49" s="1"/>
  <c r="K18" i="49" s="1"/>
  <c r="L18" i="49" s="1"/>
  <c r="M18" i="49" s="1"/>
  <c r="G17" i="49"/>
  <c r="G16" i="49"/>
  <c r="H16" i="49" s="1"/>
  <c r="I16" i="49" s="1"/>
  <c r="J16" i="49" s="1"/>
  <c r="K16" i="49" s="1"/>
  <c r="L16" i="49" s="1"/>
  <c r="M16" i="49" s="1"/>
  <c r="M15" i="49"/>
  <c r="I15" i="49"/>
  <c r="J15" i="49" s="1"/>
  <c r="K15" i="49" s="1"/>
  <c r="L15" i="49" s="1"/>
  <c r="G15" i="49"/>
  <c r="H15" i="49" s="1"/>
  <c r="I14" i="49"/>
  <c r="J14" i="49" s="1"/>
  <c r="K14" i="49" s="1"/>
  <c r="L14" i="49" s="1"/>
  <c r="M14" i="49" s="1"/>
  <c r="G14" i="49"/>
  <c r="H14" i="49" s="1"/>
  <c r="H13" i="49"/>
  <c r="I13" i="49" s="1"/>
  <c r="J13" i="49" s="1"/>
  <c r="K13" i="49" s="1"/>
  <c r="L13" i="49" s="1"/>
  <c r="M13" i="49" s="1"/>
  <c r="G13" i="49"/>
  <c r="H12" i="49"/>
  <c r="I12" i="49" s="1"/>
  <c r="J12" i="49" s="1"/>
  <c r="K12" i="49" s="1"/>
  <c r="L12" i="49" s="1"/>
  <c r="M12" i="49" s="1"/>
  <c r="G12" i="49"/>
  <c r="H11" i="49"/>
  <c r="I11" i="49" s="1"/>
  <c r="J11" i="49" s="1"/>
  <c r="K11" i="49" s="1"/>
  <c r="L11" i="49" s="1"/>
  <c r="M11" i="49" s="1"/>
  <c r="G11" i="49"/>
  <c r="G10" i="49"/>
  <c r="H10" i="49" s="1"/>
  <c r="I10" i="49" s="1"/>
  <c r="J10" i="49" s="1"/>
  <c r="K10" i="49" s="1"/>
  <c r="L10" i="49" s="1"/>
  <c r="M10" i="49" s="1"/>
  <c r="G9" i="49"/>
  <c r="H9" i="49" s="1"/>
  <c r="I9" i="49" s="1"/>
  <c r="J9" i="49" s="1"/>
  <c r="K9" i="49" s="1"/>
  <c r="L9" i="49" s="1"/>
  <c r="M9" i="49" s="1"/>
  <c r="G8" i="49"/>
  <c r="H8" i="49" s="1"/>
  <c r="I8" i="49" s="1"/>
  <c r="J8" i="49" s="1"/>
  <c r="K8" i="49" s="1"/>
  <c r="L8" i="49" s="1"/>
  <c r="M8" i="49" s="1"/>
  <c r="G7" i="49"/>
  <c r="H7" i="49" s="1"/>
  <c r="I7" i="49" s="1"/>
  <c r="J7" i="49" s="1"/>
  <c r="K7" i="49" s="1"/>
  <c r="L7" i="49" s="1"/>
  <c r="M7" i="49" s="1"/>
  <c r="G6" i="49"/>
  <c r="H6" i="49" s="1"/>
  <c r="I6" i="49" s="1"/>
  <c r="J6" i="49" s="1"/>
  <c r="K6" i="49" s="1"/>
  <c r="L6" i="49" s="1"/>
  <c r="M6" i="49" s="1"/>
  <c r="G5" i="49"/>
  <c r="H5" i="49" s="1"/>
  <c r="I5" i="49" s="1"/>
  <c r="J5" i="49" s="1"/>
  <c r="K5" i="49" s="1"/>
  <c r="L5" i="49" s="1"/>
  <c r="M5" i="49" s="1"/>
  <c r="G4" i="49"/>
  <c r="H4" i="49" s="1"/>
  <c r="I4" i="49" s="1"/>
  <c r="J4" i="49" s="1"/>
  <c r="K4" i="49" s="1"/>
  <c r="L4" i="49" s="1"/>
  <c r="M4" i="49" s="1"/>
  <c r="G3" i="49"/>
  <c r="H3" i="49" s="1"/>
  <c r="I3" i="49" s="1"/>
  <c r="J3" i="49" s="1"/>
  <c r="K3" i="49" s="1"/>
  <c r="L3" i="49" s="1"/>
  <c r="M3" i="49" s="1"/>
  <c r="G2" i="49"/>
  <c r="H2" i="49" s="1"/>
  <c r="I2" i="49" s="1"/>
  <c r="J2" i="49" s="1"/>
  <c r="K2" i="49" s="1"/>
  <c r="L2" i="49" s="1"/>
  <c r="M2" i="49" s="1"/>
  <c r="G31" i="48"/>
  <c r="H31" i="48" s="1"/>
  <c r="I31" i="48" s="1"/>
  <c r="J31" i="48" s="1"/>
  <c r="K31" i="48" s="1"/>
  <c r="L31" i="48" s="1"/>
  <c r="M31" i="48" s="1"/>
  <c r="G30" i="48"/>
  <c r="H30" i="48" s="1"/>
  <c r="I30" i="48" s="1"/>
  <c r="J30" i="48" s="1"/>
  <c r="K30" i="48" s="1"/>
  <c r="L30" i="48" s="1"/>
  <c r="M30" i="48" s="1"/>
  <c r="G29" i="48"/>
  <c r="H29" i="48" s="1"/>
  <c r="I29" i="48" s="1"/>
  <c r="J29" i="48" s="1"/>
  <c r="K29" i="48" s="1"/>
  <c r="L29" i="48" s="1"/>
  <c r="M29" i="48" s="1"/>
  <c r="G28" i="48"/>
  <c r="H28" i="48" s="1"/>
  <c r="I28" i="48" s="1"/>
  <c r="J28" i="48" s="1"/>
  <c r="K28" i="48" s="1"/>
  <c r="L28" i="48" s="1"/>
  <c r="M28" i="48" s="1"/>
  <c r="G27" i="48"/>
  <c r="H27" i="48" s="1"/>
  <c r="I27" i="48" s="1"/>
  <c r="J27" i="48" s="1"/>
  <c r="K27" i="48" s="1"/>
  <c r="L27" i="48" s="1"/>
  <c r="M27" i="48" s="1"/>
  <c r="G26" i="48"/>
  <c r="H26" i="48" s="1"/>
  <c r="I26" i="48" s="1"/>
  <c r="J26" i="48" s="1"/>
  <c r="K26" i="48" s="1"/>
  <c r="L26" i="48" s="1"/>
  <c r="M26" i="48" s="1"/>
  <c r="H25" i="48"/>
  <c r="I25" i="48" s="1"/>
  <c r="J25" i="48" s="1"/>
  <c r="K25" i="48" s="1"/>
  <c r="L25" i="48" s="1"/>
  <c r="M25" i="48" s="1"/>
  <c r="G25" i="48"/>
  <c r="H24" i="48"/>
  <c r="I24" i="48" s="1"/>
  <c r="J24" i="48" s="1"/>
  <c r="K24" i="48" s="1"/>
  <c r="L24" i="48" s="1"/>
  <c r="M24" i="48" s="1"/>
  <c r="G24" i="48"/>
  <c r="H23" i="48"/>
  <c r="I23" i="48" s="1"/>
  <c r="J23" i="48" s="1"/>
  <c r="K23" i="48" s="1"/>
  <c r="L23" i="48" s="1"/>
  <c r="M23" i="48" s="1"/>
  <c r="G23" i="48"/>
  <c r="G22" i="48"/>
  <c r="H22" i="48" s="1"/>
  <c r="I22" i="48" s="1"/>
  <c r="J22" i="48" s="1"/>
  <c r="K22" i="48" s="1"/>
  <c r="L22" i="48" s="1"/>
  <c r="M22" i="48" s="1"/>
  <c r="G21" i="48"/>
  <c r="H21" i="48" s="1"/>
  <c r="I21" i="48" s="1"/>
  <c r="J21" i="48" s="1"/>
  <c r="K21" i="48" s="1"/>
  <c r="L21" i="48" s="1"/>
  <c r="M21" i="48" s="1"/>
  <c r="G20" i="48"/>
  <c r="H20" i="48" s="1"/>
  <c r="I20" i="48" s="1"/>
  <c r="J20" i="48" s="1"/>
  <c r="K20" i="48" s="1"/>
  <c r="L20" i="48" s="1"/>
  <c r="M20" i="48" s="1"/>
  <c r="G19" i="48"/>
  <c r="H19" i="48" s="1"/>
  <c r="I19" i="48" s="1"/>
  <c r="J19" i="48" s="1"/>
  <c r="K19" i="48" s="1"/>
  <c r="L19" i="48" s="1"/>
  <c r="M19" i="48" s="1"/>
  <c r="G18" i="48"/>
  <c r="H18" i="48" s="1"/>
  <c r="I18" i="48" s="1"/>
  <c r="J18" i="48" s="1"/>
  <c r="K18" i="48" s="1"/>
  <c r="L18" i="48" s="1"/>
  <c r="M18" i="48" s="1"/>
  <c r="G17" i="48"/>
  <c r="G16" i="48"/>
  <c r="H16" i="48" s="1"/>
  <c r="I16" i="48" s="1"/>
  <c r="J16" i="48" s="1"/>
  <c r="K16" i="48" s="1"/>
  <c r="L16" i="48" s="1"/>
  <c r="M16" i="48" s="1"/>
  <c r="G15" i="48"/>
  <c r="H15" i="48" s="1"/>
  <c r="I15" i="48" s="1"/>
  <c r="J15" i="48" s="1"/>
  <c r="K15" i="48" s="1"/>
  <c r="L15" i="48" s="1"/>
  <c r="M15" i="48" s="1"/>
  <c r="G14" i="48"/>
  <c r="H14" i="48" s="1"/>
  <c r="I14" i="48" s="1"/>
  <c r="J14" i="48" s="1"/>
  <c r="K14" i="48" s="1"/>
  <c r="L14" i="48" s="1"/>
  <c r="M14" i="48" s="1"/>
  <c r="H13" i="48"/>
  <c r="I13" i="48" s="1"/>
  <c r="J13" i="48" s="1"/>
  <c r="K13" i="48" s="1"/>
  <c r="L13" i="48" s="1"/>
  <c r="M13" i="48" s="1"/>
  <c r="G13" i="48"/>
  <c r="H12" i="48"/>
  <c r="I12" i="48" s="1"/>
  <c r="J12" i="48" s="1"/>
  <c r="K12" i="48" s="1"/>
  <c r="L12" i="48" s="1"/>
  <c r="M12" i="48" s="1"/>
  <c r="G12" i="48"/>
  <c r="H11" i="48"/>
  <c r="I11" i="48" s="1"/>
  <c r="J11" i="48" s="1"/>
  <c r="K11" i="48" s="1"/>
  <c r="L11" i="48" s="1"/>
  <c r="M11" i="48" s="1"/>
  <c r="G11" i="48"/>
  <c r="G10" i="48"/>
  <c r="H10" i="48" s="1"/>
  <c r="I10" i="48" s="1"/>
  <c r="J10" i="48" s="1"/>
  <c r="K10" i="48" s="1"/>
  <c r="L10" i="48" s="1"/>
  <c r="M10" i="48" s="1"/>
  <c r="G9" i="48"/>
  <c r="H9" i="48" s="1"/>
  <c r="I9" i="48" s="1"/>
  <c r="J9" i="48" s="1"/>
  <c r="K9" i="48" s="1"/>
  <c r="L9" i="48" s="1"/>
  <c r="M9" i="48" s="1"/>
  <c r="G8" i="48"/>
  <c r="H8" i="48" s="1"/>
  <c r="I8" i="48" s="1"/>
  <c r="J8" i="48" s="1"/>
  <c r="K8" i="48" s="1"/>
  <c r="L8" i="48" s="1"/>
  <c r="M8" i="48" s="1"/>
  <c r="G7" i="48"/>
  <c r="H7" i="48" s="1"/>
  <c r="I7" i="48" s="1"/>
  <c r="J7" i="48" s="1"/>
  <c r="K7" i="48" s="1"/>
  <c r="L7" i="48" s="1"/>
  <c r="M7" i="48" s="1"/>
  <c r="G6" i="48"/>
  <c r="H6" i="48" s="1"/>
  <c r="I6" i="48" s="1"/>
  <c r="J6" i="48" s="1"/>
  <c r="K6" i="48" s="1"/>
  <c r="L6" i="48" s="1"/>
  <c r="M6" i="48" s="1"/>
  <c r="G5" i="48"/>
  <c r="H5" i="48" s="1"/>
  <c r="I5" i="48" s="1"/>
  <c r="J5" i="48" s="1"/>
  <c r="K5" i="48" s="1"/>
  <c r="L5" i="48" s="1"/>
  <c r="M5" i="48" s="1"/>
  <c r="G4" i="48"/>
  <c r="H4" i="48" s="1"/>
  <c r="I4" i="48" s="1"/>
  <c r="J4" i="48" s="1"/>
  <c r="K4" i="48" s="1"/>
  <c r="L4" i="48" s="1"/>
  <c r="M4" i="48" s="1"/>
  <c r="G3" i="48"/>
  <c r="H3" i="48" s="1"/>
  <c r="I3" i="48" s="1"/>
  <c r="J3" i="48" s="1"/>
  <c r="K3" i="48" s="1"/>
  <c r="L3" i="48" s="1"/>
  <c r="M3" i="48" s="1"/>
  <c r="G2" i="48"/>
  <c r="H2" i="48" s="1"/>
  <c r="I2" i="48" s="1"/>
  <c r="J2" i="48" s="1"/>
  <c r="K2" i="48" s="1"/>
  <c r="L2" i="48" s="1"/>
  <c r="M2" i="48" s="1"/>
  <c r="G31" i="47"/>
  <c r="H31" i="47" s="1"/>
  <c r="I31" i="47" s="1"/>
  <c r="J31" i="47" s="1"/>
  <c r="K31" i="47" s="1"/>
  <c r="L31" i="47" s="1"/>
  <c r="M31" i="47" s="1"/>
  <c r="G30" i="47"/>
  <c r="H30" i="47" s="1"/>
  <c r="I30" i="47" s="1"/>
  <c r="J30" i="47" s="1"/>
  <c r="K30" i="47" s="1"/>
  <c r="L30" i="47" s="1"/>
  <c r="M30" i="47" s="1"/>
  <c r="G29" i="47"/>
  <c r="H29" i="47" s="1"/>
  <c r="I29" i="47" s="1"/>
  <c r="J29" i="47" s="1"/>
  <c r="K29" i="47" s="1"/>
  <c r="L29" i="47" s="1"/>
  <c r="M29" i="47" s="1"/>
  <c r="I28" i="47"/>
  <c r="J28" i="47" s="1"/>
  <c r="K28" i="47" s="1"/>
  <c r="L28" i="47" s="1"/>
  <c r="M28" i="47" s="1"/>
  <c r="H28" i="47"/>
  <c r="G28" i="47"/>
  <c r="I27" i="47"/>
  <c r="J27" i="47" s="1"/>
  <c r="K27" i="47" s="1"/>
  <c r="L27" i="47" s="1"/>
  <c r="M27" i="47" s="1"/>
  <c r="H27" i="47"/>
  <c r="G27" i="47"/>
  <c r="I26" i="47"/>
  <c r="J26" i="47" s="1"/>
  <c r="K26" i="47" s="1"/>
  <c r="L26" i="47" s="1"/>
  <c r="M26" i="47" s="1"/>
  <c r="H26" i="47"/>
  <c r="G26" i="47"/>
  <c r="H25" i="47"/>
  <c r="I25" i="47" s="1"/>
  <c r="J25" i="47" s="1"/>
  <c r="K25" i="47" s="1"/>
  <c r="L25" i="47" s="1"/>
  <c r="M25" i="47" s="1"/>
  <c r="G25" i="47"/>
  <c r="H24" i="47"/>
  <c r="I24" i="47" s="1"/>
  <c r="J24" i="47" s="1"/>
  <c r="K24" i="47" s="1"/>
  <c r="L24" i="47" s="1"/>
  <c r="M24" i="47" s="1"/>
  <c r="G24" i="47"/>
  <c r="H23" i="47"/>
  <c r="I23" i="47" s="1"/>
  <c r="J23" i="47" s="1"/>
  <c r="K23" i="47" s="1"/>
  <c r="L23" i="47" s="1"/>
  <c r="M23" i="47" s="1"/>
  <c r="G23" i="47"/>
  <c r="G22" i="47"/>
  <c r="H22" i="47" s="1"/>
  <c r="I22" i="47" s="1"/>
  <c r="J22" i="47" s="1"/>
  <c r="K22" i="47" s="1"/>
  <c r="L22" i="47" s="1"/>
  <c r="M22" i="47" s="1"/>
  <c r="G21" i="47"/>
  <c r="H21" i="47" s="1"/>
  <c r="I21" i="47" s="1"/>
  <c r="J21" i="47" s="1"/>
  <c r="K21" i="47" s="1"/>
  <c r="L21" i="47" s="1"/>
  <c r="M21" i="47" s="1"/>
  <c r="G20" i="47"/>
  <c r="H20" i="47" s="1"/>
  <c r="I20" i="47" s="1"/>
  <c r="J20" i="47" s="1"/>
  <c r="K20" i="47" s="1"/>
  <c r="L20" i="47" s="1"/>
  <c r="M20" i="47" s="1"/>
  <c r="G19" i="47"/>
  <c r="H19" i="47" s="1"/>
  <c r="I19" i="47" s="1"/>
  <c r="J19" i="47" s="1"/>
  <c r="K19" i="47" s="1"/>
  <c r="L19" i="47" s="1"/>
  <c r="M19" i="47" s="1"/>
  <c r="G18" i="47"/>
  <c r="H18" i="47" s="1"/>
  <c r="I18" i="47" s="1"/>
  <c r="J18" i="47" s="1"/>
  <c r="K18" i="47" s="1"/>
  <c r="L18" i="47" s="1"/>
  <c r="M18" i="47" s="1"/>
  <c r="G17" i="47"/>
  <c r="H17" i="47" s="1"/>
  <c r="I17" i="47" s="1"/>
  <c r="J17" i="47" s="1"/>
  <c r="K17" i="47" s="1"/>
  <c r="L17" i="47" s="1"/>
  <c r="M17" i="47" s="1"/>
  <c r="I16" i="47"/>
  <c r="J16" i="47" s="1"/>
  <c r="K16" i="47" s="1"/>
  <c r="L16" i="47" s="1"/>
  <c r="M16" i="47" s="1"/>
  <c r="H16" i="47"/>
  <c r="G16" i="47"/>
  <c r="I15" i="47"/>
  <c r="J15" i="47" s="1"/>
  <c r="K15" i="47" s="1"/>
  <c r="L15" i="47" s="1"/>
  <c r="M15" i="47" s="1"/>
  <c r="H15" i="47"/>
  <c r="G15" i="47"/>
  <c r="I14" i="47"/>
  <c r="J14" i="47" s="1"/>
  <c r="K14" i="47" s="1"/>
  <c r="L14" i="47" s="1"/>
  <c r="M14" i="47" s="1"/>
  <c r="H14" i="47"/>
  <c r="G14" i="47"/>
  <c r="H13" i="47"/>
  <c r="I13" i="47" s="1"/>
  <c r="J13" i="47" s="1"/>
  <c r="K13" i="47" s="1"/>
  <c r="L13" i="47" s="1"/>
  <c r="M13" i="47" s="1"/>
  <c r="G13" i="47"/>
  <c r="H12" i="47"/>
  <c r="I12" i="47" s="1"/>
  <c r="J12" i="47" s="1"/>
  <c r="K12" i="47" s="1"/>
  <c r="L12" i="47" s="1"/>
  <c r="M12" i="47" s="1"/>
  <c r="G12" i="47"/>
  <c r="H11" i="47"/>
  <c r="I11" i="47" s="1"/>
  <c r="J11" i="47" s="1"/>
  <c r="K11" i="47" s="1"/>
  <c r="L11" i="47" s="1"/>
  <c r="M11" i="47" s="1"/>
  <c r="G11" i="47"/>
  <c r="G10" i="47"/>
  <c r="H10" i="47" s="1"/>
  <c r="I10" i="47" s="1"/>
  <c r="J10" i="47" s="1"/>
  <c r="K10" i="47" s="1"/>
  <c r="L10" i="47" s="1"/>
  <c r="M10" i="47" s="1"/>
  <c r="G9" i="47"/>
  <c r="H9" i="47" s="1"/>
  <c r="I9" i="47" s="1"/>
  <c r="J9" i="47" s="1"/>
  <c r="K9" i="47" s="1"/>
  <c r="L9" i="47" s="1"/>
  <c r="M9" i="47" s="1"/>
  <c r="G8" i="47"/>
  <c r="H8" i="47" s="1"/>
  <c r="I8" i="47" s="1"/>
  <c r="J8" i="47" s="1"/>
  <c r="K8" i="47" s="1"/>
  <c r="L8" i="47" s="1"/>
  <c r="M8" i="47" s="1"/>
  <c r="G7" i="47"/>
  <c r="H7" i="47" s="1"/>
  <c r="I7" i="47" s="1"/>
  <c r="J7" i="47" s="1"/>
  <c r="K7" i="47" s="1"/>
  <c r="L7" i="47" s="1"/>
  <c r="M7" i="47" s="1"/>
  <c r="G6" i="47"/>
  <c r="H6" i="47" s="1"/>
  <c r="I6" i="47" s="1"/>
  <c r="J6" i="47" s="1"/>
  <c r="K6" i="47" s="1"/>
  <c r="L6" i="47" s="1"/>
  <c r="M6" i="47" s="1"/>
  <c r="G5" i="47"/>
  <c r="H5" i="47" s="1"/>
  <c r="I5" i="47" s="1"/>
  <c r="J5" i="47" s="1"/>
  <c r="K5" i="47" s="1"/>
  <c r="L5" i="47" s="1"/>
  <c r="M5" i="47" s="1"/>
  <c r="G4" i="47"/>
  <c r="H4" i="47" s="1"/>
  <c r="I4" i="47" s="1"/>
  <c r="J4" i="47" s="1"/>
  <c r="K4" i="47" s="1"/>
  <c r="L4" i="47" s="1"/>
  <c r="M4" i="47" s="1"/>
  <c r="G3" i="47"/>
  <c r="H3" i="47" s="1"/>
  <c r="I3" i="47" s="1"/>
  <c r="J3" i="47" s="1"/>
  <c r="K3" i="47" s="1"/>
  <c r="L3" i="47" s="1"/>
  <c r="M3" i="47" s="1"/>
  <c r="G2" i="47"/>
  <c r="H2" i="47" s="1"/>
  <c r="I2" i="47" s="1"/>
  <c r="J2" i="47" s="1"/>
  <c r="K2" i="47" s="1"/>
  <c r="L2" i="47" s="1"/>
  <c r="M2" i="47" s="1"/>
  <c r="G31" i="46"/>
  <c r="H31" i="46" s="1"/>
  <c r="I31" i="46" s="1"/>
  <c r="J31" i="46" s="1"/>
  <c r="K31" i="46" s="1"/>
  <c r="L31" i="46" s="1"/>
  <c r="M31" i="46" s="1"/>
  <c r="G30" i="46"/>
  <c r="H30" i="46" s="1"/>
  <c r="I30" i="46" s="1"/>
  <c r="J30" i="46" s="1"/>
  <c r="K30" i="46" s="1"/>
  <c r="L30" i="46" s="1"/>
  <c r="M30" i="46" s="1"/>
  <c r="G29" i="46"/>
  <c r="H29" i="46" s="1"/>
  <c r="I29" i="46" s="1"/>
  <c r="J29" i="46" s="1"/>
  <c r="K29" i="46" s="1"/>
  <c r="L29" i="46" s="1"/>
  <c r="M29" i="46" s="1"/>
  <c r="I28" i="46"/>
  <c r="J28" i="46" s="1"/>
  <c r="K28" i="46" s="1"/>
  <c r="L28" i="46" s="1"/>
  <c r="M28" i="46" s="1"/>
  <c r="H28" i="46"/>
  <c r="G28" i="46"/>
  <c r="I27" i="46"/>
  <c r="J27" i="46" s="1"/>
  <c r="K27" i="46" s="1"/>
  <c r="L27" i="46" s="1"/>
  <c r="M27" i="46" s="1"/>
  <c r="H27" i="46"/>
  <c r="G27" i="46"/>
  <c r="I26" i="46"/>
  <c r="J26" i="46" s="1"/>
  <c r="K26" i="46" s="1"/>
  <c r="L26" i="46" s="1"/>
  <c r="M26" i="46" s="1"/>
  <c r="H26" i="46"/>
  <c r="G26" i="46"/>
  <c r="H25" i="46"/>
  <c r="I25" i="46" s="1"/>
  <c r="J25" i="46" s="1"/>
  <c r="K25" i="46" s="1"/>
  <c r="L25" i="46" s="1"/>
  <c r="M25" i="46" s="1"/>
  <c r="G25" i="46"/>
  <c r="H24" i="46"/>
  <c r="I24" i="46" s="1"/>
  <c r="J24" i="46" s="1"/>
  <c r="K24" i="46" s="1"/>
  <c r="L24" i="46" s="1"/>
  <c r="M24" i="46" s="1"/>
  <c r="G24" i="46"/>
  <c r="H23" i="46"/>
  <c r="I23" i="46" s="1"/>
  <c r="J23" i="46" s="1"/>
  <c r="K23" i="46" s="1"/>
  <c r="L23" i="46" s="1"/>
  <c r="M23" i="46" s="1"/>
  <c r="G23" i="46"/>
  <c r="G22" i="46"/>
  <c r="H22" i="46" s="1"/>
  <c r="I22" i="46" s="1"/>
  <c r="J22" i="46" s="1"/>
  <c r="K22" i="46" s="1"/>
  <c r="L22" i="46" s="1"/>
  <c r="M22" i="46" s="1"/>
  <c r="G21" i="46"/>
  <c r="H21" i="46" s="1"/>
  <c r="I21" i="46" s="1"/>
  <c r="J21" i="46" s="1"/>
  <c r="K21" i="46" s="1"/>
  <c r="L21" i="46" s="1"/>
  <c r="M21" i="46" s="1"/>
  <c r="G20" i="46"/>
  <c r="H20" i="46" s="1"/>
  <c r="I20" i="46" s="1"/>
  <c r="J20" i="46" s="1"/>
  <c r="K20" i="46" s="1"/>
  <c r="L20" i="46" s="1"/>
  <c r="M20" i="46" s="1"/>
  <c r="G19" i="46"/>
  <c r="H19" i="46" s="1"/>
  <c r="I19" i="46" s="1"/>
  <c r="J19" i="46" s="1"/>
  <c r="K19" i="46" s="1"/>
  <c r="L19" i="46" s="1"/>
  <c r="M19" i="46" s="1"/>
  <c r="G18" i="46"/>
  <c r="H18" i="46" s="1"/>
  <c r="I18" i="46" s="1"/>
  <c r="J18" i="46" s="1"/>
  <c r="K18" i="46" s="1"/>
  <c r="L18" i="46" s="1"/>
  <c r="M18" i="46" s="1"/>
  <c r="G17" i="46"/>
  <c r="H17" i="46" s="1"/>
  <c r="I17" i="46" s="1"/>
  <c r="J17" i="46" s="1"/>
  <c r="K17" i="46" s="1"/>
  <c r="L17" i="46" s="1"/>
  <c r="M17" i="46" s="1"/>
  <c r="I16" i="46"/>
  <c r="J16" i="46" s="1"/>
  <c r="K16" i="46" s="1"/>
  <c r="L16" i="46" s="1"/>
  <c r="M16" i="46" s="1"/>
  <c r="H16" i="46"/>
  <c r="G16" i="46"/>
  <c r="I15" i="46"/>
  <c r="J15" i="46" s="1"/>
  <c r="K15" i="46" s="1"/>
  <c r="L15" i="46" s="1"/>
  <c r="M15" i="46" s="1"/>
  <c r="H15" i="46"/>
  <c r="G15" i="46"/>
  <c r="I14" i="46"/>
  <c r="J14" i="46" s="1"/>
  <c r="K14" i="46" s="1"/>
  <c r="L14" i="46" s="1"/>
  <c r="M14" i="46" s="1"/>
  <c r="H14" i="46"/>
  <c r="G14" i="46"/>
  <c r="H13" i="46"/>
  <c r="I13" i="46" s="1"/>
  <c r="J13" i="46" s="1"/>
  <c r="K13" i="46" s="1"/>
  <c r="L13" i="46" s="1"/>
  <c r="M13" i="46" s="1"/>
  <c r="G13" i="46"/>
  <c r="H12" i="46"/>
  <c r="I12" i="46" s="1"/>
  <c r="J12" i="46" s="1"/>
  <c r="K12" i="46" s="1"/>
  <c r="L12" i="46" s="1"/>
  <c r="M12" i="46" s="1"/>
  <c r="G12" i="46"/>
  <c r="H11" i="46"/>
  <c r="I11" i="46" s="1"/>
  <c r="J11" i="46" s="1"/>
  <c r="K11" i="46" s="1"/>
  <c r="L11" i="46" s="1"/>
  <c r="M11" i="46" s="1"/>
  <c r="G11" i="46"/>
  <c r="G10" i="46"/>
  <c r="H10" i="46" s="1"/>
  <c r="I10" i="46" s="1"/>
  <c r="J10" i="46" s="1"/>
  <c r="K10" i="46" s="1"/>
  <c r="L10" i="46" s="1"/>
  <c r="M10" i="46" s="1"/>
  <c r="G9" i="46"/>
  <c r="H9" i="46" s="1"/>
  <c r="I9" i="46" s="1"/>
  <c r="J9" i="46" s="1"/>
  <c r="K9" i="46" s="1"/>
  <c r="L9" i="46" s="1"/>
  <c r="M9" i="46" s="1"/>
  <c r="G8" i="46"/>
  <c r="H8" i="46" s="1"/>
  <c r="I8" i="46" s="1"/>
  <c r="J8" i="46" s="1"/>
  <c r="K8" i="46" s="1"/>
  <c r="L8" i="46" s="1"/>
  <c r="M8" i="46" s="1"/>
  <c r="G7" i="46"/>
  <c r="H7" i="46" s="1"/>
  <c r="I7" i="46" s="1"/>
  <c r="J7" i="46" s="1"/>
  <c r="K7" i="46" s="1"/>
  <c r="L7" i="46" s="1"/>
  <c r="M7" i="46" s="1"/>
  <c r="G6" i="46"/>
  <c r="H6" i="46" s="1"/>
  <c r="I6" i="46" s="1"/>
  <c r="J6" i="46" s="1"/>
  <c r="K6" i="46" s="1"/>
  <c r="L6" i="46" s="1"/>
  <c r="M6" i="46" s="1"/>
  <c r="G5" i="46"/>
  <c r="H5" i="46" s="1"/>
  <c r="I5" i="46" s="1"/>
  <c r="J5" i="46" s="1"/>
  <c r="K5" i="46" s="1"/>
  <c r="L5" i="46" s="1"/>
  <c r="M5" i="46" s="1"/>
  <c r="G4" i="46"/>
  <c r="H4" i="46" s="1"/>
  <c r="I4" i="46" s="1"/>
  <c r="J4" i="46" s="1"/>
  <c r="K4" i="46" s="1"/>
  <c r="L4" i="46" s="1"/>
  <c r="M4" i="46" s="1"/>
  <c r="G3" i="46"/>
  <c r="H3" i="46" s="1"/>
  <c r="I3" i="46" s="1"/>
  <c r="J3" i="46" s="1"/>
  <c r="K3" i="46" s="1"/>
  <c r="L3" i="46" s="1"/>
  <c r="M3" i="46" s="1"/>
  <c r="H2" i="46"/>
  <c r="I2" i="46" s="1"/>
  <c r="J2" i="46" s="1"/>
  <c r="K2" i="46" s="1"/>
  <c r="L2" i="46" s="1"/>
  <c r="M2" i="46" s="1"/>
  <c r="G2" i="46"/>
  <c r="I17" i="42"/>
  <c r="I31" i="42"/>
  <c r="J31" i="42" s="1"/>
  <c r="K31" i="42" s="1"/>
  <c r="L31" i="42" s="1"/>
  <c r="M31" i="42" s="1"/>
  <c r="H31" i="42"/>
  <c r="G31" i="42"/>
  <c r="I30" i="42"/>
  <c r="J30" i="42" s="1"/>
  <c r="K30" i="42" s="1"/>
  <c r="L30" i="42" s="1"/>
  <c r="M30" i="42" s="1"/>
  <c r="H30" i="42"/>
  <c r="G30" i="42"/>
  <c r="I29" i="42"/>
  <c r="J29" i="42" s="1"/>
  <c r="K29" i="42" s="1"/>
  <c r="L29" i="42" s="1"/>
  <c r="M29" i="42" s="1"/>
  <c r="H29" i="42"/>
  <c r="G29" i="42"/>
  <c r="I28" i="42"/>
  <c r="J28" i="42" s="1"/>
  <c r="K28" i="42" s="1"/>
  <c r="L28" i="42" s="1"/>
  <c r="M28" i="42" s="1"/>
  <c r="H28" i="42"/>
  <c r="G28" i="42"/>
  <c r="I27" i="42"/>
  <c r="J27" i="42" s="1"/>
  <c r="K27" i="42" s="1"/>
  <c r="L27" i="42" s="1"/>
  <c r="M27" i="42" s="1"/>
  <c r="H27" i="42"/>
  <c r="G27" i="42"/>
  <c r="I26" i="42"/>
  <c r="J26" i="42" s="1"/>
  <c r="K26" i="42" s="1"/>
  <c r="L26" i="42" s="1"/>
  <c r="M26" i="42" s="1"/>
  <c r="H26" i="42"/>
  <c r="G26" i="42"/>
  <c r="H25" i="42"/>
  <c r="I25" i="42" s="1"/>
  <c r="J25" i="42" s="1"/>
  <c r="K25" i="42" s="1"/>
  <c r="L25" i="42" s="1"/>
  <c r="M25" i="42" s="1"/>
  <c r="G25" i="42"/>
  <c r="H24" i="42"/>
  <c r="I24" i="42" s="1"/>
  <c r="J24" i="42" s="1"/>
  <c r="K24" i="42" s="1"/>
  <c r="L24" i="42" s="1"/>
  <c r="M24" i="42" s="1"/>
  <c r="G24" i="42"/>
  <c r="H23" i="42"/>
  <c r="I23" i="42" s="1"/>
  <c r="J23" i="42" s="1"/>
  <c r="K23" i="42" s="1"/>
  <c r="L23" i="42" s="1"/>
  <c r="M23" i="42" s="1"/>
  <c r="G23" i="42"/>
  <c r="G22" i="42"/>
  <c r="H22" i="42" s="1"/>
  <c r="I22" i="42" s="1"/>
  <c r="J22" i="42" s="1"/>
  <c r="K22" i="42" s="1"/>
  <c r="L22" i="42" s="1"/>
  <c r="M22" i="42" s="1"/>
  <c r="G21" i="42"/>
  <c r="H21" i="42" s="1"/>
  <c r="I21" i="42" s="1"/>
  <c r="J21" i="42" s="1"/>
  <c r="K21" i="42" s="1"/>
  <c r="L21" i="42" s="1"/>
  <c r="M21" i="42" s="1"/>
  <c r="G20" i="42"/>
  <c r="H20" i="42" s="1"/>
  <c r="I20" i="42" s="1"/>
  <c r="J20" i="42" s="1"/>
  <c r="K20" i="42" s="1"/>
  <c r="L20" i="42" s="1"/>
  <c r="M20" i="42" s="1"/>
  <c r="I19" i="42"/>
  <c r="J19" i="42" s="1"/>
  <c r="K19" i="42" s="1"/>
  <c r="L19" i="42" s="1"/>
  <c r="M19" i="42" s="1"/>
  <c r="H19" i="42"/>
  <c r="G19" i="42"/>
  <c r="I18" i="42"/>
  <c r="J18" i="42" s="1"/>
  <c r="K18" i="42" s="1"/>
  <c r="L18" i="42" s="1"/>
  <c r="M18" i="42" s="1"/>
  <c r="H18" i="42"/>
  <c r="G18" i="42"/>
  <c r="J17" i="42"/>
  <c r="K17" i="42" s="1"/>
  <c r="L17" i="42" s="1"/>
  <c r="M17" i="42" s="1"/>
  <c r="H17" i="42"/>
  <c r="G17" i="42"/>
  <c r="I16" i="42"/>
  <c r="J16" i="42" s="1"/>
  <c r="K16" i="42" s="1"/>
  <c r="L16" i="42" s="1"/>
  <c r="M16" i="42" s="1"/>
  <c r="H16" i="42"/>
  <c r="G16" i="42"/>
  <c r="I15" i="42"/>
  <c r="J15" i="42" s="1"/>
  <c r="K15" i="42" s="1"/>
  <c r="L15" i="42" s="1"/>
  <c r="M15" i="42" s="1"/>
  <c r="H15" i="42"/>
  <c r="G15" i="42"/>
  <c r="I14" i="42"/>
  <c r="J14" i="42" s="1"/>
  <c r="K14" i="42" s="1"/>
  <c r="L14" i="42" s="1"/>
  <c r="M14" i="42" s="1"/>
  <c r="H14" i="42"/>
  <c r="G14" i="42"/>
  <c r="H13" i="42"/>
  <c r="I13" i="42" s="1"/>
  <c r="J13" i="42" s="1"/>
  <c r="K13" i="42" s="1"/>
  <c r="L13" i="42" s="1"/>
  <c r="M13" i="42" s="1"/>
  <c r="G13" i="42"/>
  <c r="H12" i="42"/>
  <c r="I12" i="42" s="1"/>
  <c r="J12" i="42" s="1"/>
  <c r="K12" i="42" s="1"/>
  <c r="L12" i="42" s="1"/>
  <c r="M12" i="42" s="1"/>
  <c r="G12" i="42"/>
  <c r="H11" i="42"/>
  <c r="I11" i="42" s="1"/>
  <c r="J11" i="42" s="1"/>
  <c r="K11" i="42" s="1"/>
  <c r="L11" i="42" s="1"/>
  <c r="M11" i="42" s="1"/>
  <c r="G11" i="42"/>
  <c r="G10" i="42"/>
  <c r="H10" i="42" s="1"/>
  <c r="I10" i="42" s="1"/>
  <c r="J10" i="42" s="1"/>
  <c r="K10" i="42" s="1"/>
  <c r="L10" i="42" s="1"/>
  <c r="M10" i="42" s="1"/>
  <c r="G9" i="42"/>
  <c r="H9" i="42" s="1"/>
  <c r="I9" i="42" s="1"/>
  <c r="J9" i="42" s="1"/>
  <c r="K9" i="42" s="1"/>
  <c r="L9" i="42" s="1"/>
  <c r="M9" i="42" s="1"/>
  <c r="G8" i="42"/>
  <c r="H8" i="42" s="1"/>
  <c r="I8" i="42" s="1"/>
  <c r="J8" i="42" s="1"/>
  <c r="K8" i="42" s="1"/>
  <c r="L8" i="42" s="1"/>
  <c r="M8" i="42" s="1"/>
  <c r="G7" i="42"/>
  <c r="H7" i="42" s="1"/>
  <c r="I7" i="42" s="1"/>
  <c r="J7" i="42" s="1"/>
  <c r="K7" i="42" s="1"/>
  <c r="L7" i="42" s="1"/>
  <c r="M7" i="42" s="1"/>
  <c r="G6" i="42"/>
  <c r="H6" i="42" s="1"/>
  <c r="I6" i="42" s="1"/>
  <c r="J6" i="42" s="1"/>
  <c r="K6" i="42" s="1"/>
  <c r="L6" i="42" s="1"/>
  <c r="M6" i="42" s="1"/>
  <c r="G5" i="42"/>
  <c r="H5" i="42" s="1"/>
  <c r="I5" i="42" s="1"/>
  <c r="J5" i="42" s="1"/>
  <c r="K5" i="42" s="1"/>
  <c r="L5" i="42" s="1"/>
  <c r="M5" i="42" s="1"/>
  <c r="G4" i="42"/>
  <c r="H4" i="42" s="1"/>
  <c r="I4" i="42" s="1"/>
  <c r="J4" i="42" s="1"/>
  <c r="K4" i="42" s="1"/>
  <c r="L4" i="42" s="1"/>
  <c r="M4" i="42" s="1"/>
  <c r="G3" i="42"/>
  <c r="H3" i="42" s="1"/>
  <c r="I3" i="42" s="1"/>
  <c r="J3" i="42" s="1"/>
  <c r="K3" i="42" s="1"/>
  <c r="L3" i="42" s="1"/>
  <c r="M3" i="42" s="1"/>
  <c r="G2" i="42"/>
  <c r="H2" i="42" s="1"/>
  <c r="I2" i="42" s="1"/>
  <c r="J2" i="42" s="1"/>
  <c r="K2" i="42" s="1"/>
  <c r="L2" i="42" s="1"/>
  <c r="M2" i="42" s="1"/>
  <c r="J31" i="45"/>
  <c r="K31" i="45" s="1"/>
  <c r="L31" i="45" s="1"/>
  <c r="M31" i="45" s="1"/>
  <c r="G31" i="45"/>
  <c r="H31" i="45" s="1"/>
  <c r="I31" i="45" s="1"/>
  <c r="G30" i="45"/>
  <c r="H30" i="45" s="1"/>
  <c r="I30" i="45" s="1"/>
  <c r="J30" i="45" s="1"/>
  <c r="K30" i="45" s="1"/>
  <c r="L30" i="45" s="1"/>
  <c r="M30" i="45" s="1"/>
  <c r="G29" i="45"/>
  <c r="H29" i="45" s="1"/>
  <c r="I29" i="45" s="1"/>
  <c r="J29" i="45" s="1"/>
  <c r="K29" i="45" s="1"/>
  <c r="L29" i="45" s="1"/>
  <c r="M29" i="45" s="1"/>
  <c r="G28" i="45"/>
  <c r="H28" i="45" s="1"/>
  <c r="I28" i="45" s="1"/>
  <c r="J28" i="45" s="1"/>
  <c r="K28" i="45" s="1"/>
  <c r="L28" i="45" s="1"/>
  <c r="M28" i="45" s="1"/>
  <c r="I27" i="45"/>
  <c r="J27" i="45" s="1"/>
  <c r="K27" i="45" s="1"/>
  <c r="L27" i="45" s="1"/>
  <c r="M27" i="45" s="1"/>
  <c r="G27" i="45"/>
  <c r="H27" i="45" s="1"/>
  <c r="I26" i="45"/>
  <c r="J26" i="45" s="1"/>
  <c r="K26" i="45" s="1"/>
  <c r="L26" i="45" s="1"/>
  <c r="M26" i="45" s="1"/>
  <c r="G26" i="45"/>
  <c r="H26" i="45" s="1"/>
  <c r="H25" i="45"/>
  <c r="I25" i="45" s="1"/>
  <c r="J25" i="45" s="1"/>
  <c r="K25" i="45" s="1"/>
  <c r="L25" i="45" s="1"/>
  <c r="M25" i="45" s="1"/>
  <c r="G25" i="45"/>
  <c r="H24" i="45"/>
  <c r="I24" i="45" s="1"/>
  <c r="J24" i="45" s="1"/>
  <c r="K24" i="45" s="1"/>
  <c r="L24" i="45" s="1"/>
  <c r="M24" i="45" s="1"/>
  <c r="G24" i="45"/>
  <c r="L23" i="45"/>
  <c r="M23" i="45" s="1"/>
  <c r="H23" i="45"/>
  <c r="I23" i="45" s="1"/>
  <c r="J23" i="45" s="1"/>
  <c r="K23" i="45" s="1"/>
  <c r="G23" i="45"/>
  <c r="G22" i="45"/>
  <c r="H22" i="45" s="1"/>
  <c r="I22" i="45" s="1"/>
  <c r="J22" i="45" s="1"/>
  <c r="K22" i="45" s="1"/>
  <c r="L22" i="45" s="1"/>
  <c r="M22" i="45" s="1"/>
  <c r="K21" i="45"/>
  <c r="L21" i="45" s="1"/>
  <c r="M21" i="45" s="1"/>
  <c r="G21" i="45"/>
  <c r="H21" i="45" s="1"/>
  <c r="I21" i="45" s="1"/>
  <c r="J21" i="45" s="1"/>
  <c r="G20" i="45"/>
  <c r="H20" i="45" s="1"/>
  <c r="I20" i="45" s="1"/>
  <c r="J20" i="45" s="1"/>
  <c r="K20" i="45" s="1"/>
  <c r="L20" i="45" s="1"/>
  <c r="M20" i="45" s="1"/>
  <c r="J19" i="45"/>
  <c r="K19" i="45" s="1"/>
  <c r="L19" i="45" s="1"/>
  <c r="M19" i="45" s="1"/>
  <c r="G19" i="45"/>
  <c r="H19" i="45" s="1"/>
  <c r="I19" i="45" s="1"/>
  <c r="G18" i="45"/>
  <c r="H18" i="45" s="1"/>
  <c r="I18" i="45" s="1"/>
  <c r="J18" i="45" s="1"/>
  <c r="K18" i="45" s="1"/>
  <c r="L18" i="45" s="1"/>
  <c r="M18" i="45" s="1"/>
  <c r="G17" i="45"/>
  <c r="H17" i="45" s="1"/>
  <c r="I17" i="45" s="1"/>
  <c r="J17" i="45" s="1"/>
  <c r="K17" i="45" s="1"/>
  <c r="L17" i="45" s="1"/>
  <c r="M17" i="45" s="1"/>
  <c r="G16" i="45"/>
  <c r="H16" i="45" s="1"/>
  <c r="I16" i="45" s="1"/>
  <c r="J16" i="45" s="1"/>
  <c r="K16" i="45" s="1"/>
  <c r="L16" i="45" s="1"/>
  <c r="M16" i="45" s="1"/>
  <c r="I15" i="45"/>
  <c r="J15" i="45" s="1"/>
  <c r="K15" i="45" s="1"/>
  <c r="L15" i="45" s="1"/>
  <c r="M15" i="45" s="1"/>
  <c r="G15" i="45"/>
  <c r="H15" i="45" s="1"/>
  <c r="I14" i="45"/>
  <c r="J14" i="45" s="1"/>
  <c r="K14" i="45" s="1"/>
  <c r="L14" i="45" s="1"/>
  <c r="M14" i="45" s="1"/>
  <c r="G14" i="45"/>
  <c r="H14" i="45" s="1"/>
  <c r="H13" i="45"/>
  <c r="I13" i="45" s="1"/>
  <c r="J13" i="45" s="1"/>
  <c r="K13" i="45" s="1"/>
  <c r="L13" i="45" s="1"/>
  <c r="M13" i="45" s="1"/>
  <c r="G13" i="45"/>
  <c r="H12" i="45"/>
  <c r="I12" i="45" s="1"/>
  <c r="J12" i="45" s="1"/>
  <c r="K12" i="45" s="1"/>
  <c r="L12" i="45" s="1"/>
  <c r="M12" i="45" s="1"/>
  <c r="G12" i="45"/>
  <c r="H11" i="45"/>
  <c r="I11" i="45" s="1"/>
  <c r="J11" i="45" s="1"/>
  <c r="K11" i="45" s="1"/>
  <c r="L11" i="45" s="1"/>
  <c r="M11" i="45" s="1"/>
  <c r="G11" i="45"/>
  <c r="G10" i="45"/>
  <c r="H10" i="45" s="1"/>
  <c r="I10" i="45" s="1"/>
  <c r="J10" i="45" s="1"/>
  <c r="K10" i="45" s="1"/>
  <c r="L10" i="45" s="1"/>
  <c r="M10" i="45" s="1"/>
  <c r="G9" i="45"/>
  <c r="H9" i="45" s="1"/>
  <c r="I9" i="45" s="1"/>
  <c r="J9" i="45" s="1"/>
  <c r="K9" i="45" s="1"/>
  <c r="L9" i="45" s="1"/>
  <c r="M9" i="45" s="1"/>
  <c r="H8" i="45"/>
  <c r="I8" i="45" s="1"/>
  <c r="J8" i="45" s="1"/>
  <c r="K8" i="45" s="1"/>
  <c r="L8" i="45" s="1"/>
  <c r="M8" i="45" s="1"/>
  <c r="G8" i="45"/>
  <c r="G7" i="45"/>
  <c r="H7" i="45" s="1"/>
  <c r="I7" i="45" s="1"/>
  <c r="J7" i="45" s="1"/>
  <c r="K7" i="45" s="1"/>
  <c r="L7" i="45" s="1"/>
  <c r="M7" i="45" s="1"/>
  <c r="G6" i="45"/>
  <c r="H6" i="45" s="1"/>
  <c r="I6" i="45" s="1"/>
  <c r="J6" i="45" s="1"/>
  <c r="K6" i="45" s="1"/>
  <c r="L6" i="45" s="1"/>
  <c r="M6" i="45" s="1"/>
  <c r="J5" i="45"/>
  <c r="K5" i="45" s="1"/>
  <c r="L5" i="45" s="1"/>
  <c r="M5" i="45" s="1"/>
  <c r="G5" i="45"/>
  <c r="H5" i="45" s="1"/>
  <c r="I5" i="45" s="1"/>
  <c r="G4" i="45"/>
  <c r="H4" i="45" s="1"/>
  <c r="I4" i="45" s="1"/>
  <c r="J4" i="45" s="1"/>
  <c r="K4" i="45" s="1"/>
  <c r="L4" i="45" s="1"/>
  <c r="M4" i="45" s="1"/>
  <c r="G3" i="45"/>
  <c r="H3" i="45" s="1"/>
  <c r="I3" i="45" s="1"/>
  <c r="J3" i="45" s="1"/>
  <c r="K3" i="45" s="1"/>
  <c r="L3" i="45" s="1"/>
  <c r="M3" i="45" s="1"/>
  <c r="G2" i="45"/>
  <c r="H2" i="45" s="1"/>
  <c r="I2" i="45" s="1"/>
  <c r="J2" i="45" s="1"/>
  <c r="K2" i="45" s="1"/>
  <c r="L2" i="45" s="1"/>
  <c r="M2" i="45" s="1"/>
  <c r="N3" i="45" s="1"/>
  <c r="G31" i="44"/>
  <c r="H31" i="44" s="1"/>
  <c r="I31" i="44" s="1"/>
  <c r="J31" i="44" s="1"/>
  <c r="K31" i="44" s="1"/>
  <c r="L31" i="44" s="1"/>
  <c r="M31" i="44" s="1"/>
  <c r="G30" i="44"/>
  <c r="H30" i="44" s="1"/>
  <c r="I30" i="44" s="1"/>
  <c r="J30" i="44" s="1"/>
  <c r="K30" i="44" s="1"/>
  <c r="L30" i="44" s="1"/>
  <c r="M30" i="44" s="1"/>
  <c r="G29" i="44"/>
  <c r="H29" i="44" s="1"/>
  <c r="I29" i="44" s="1"/>
  <c r="J29" i="44" s="1"/>
  <c r="K29" i="44" s="1"/>
  <c r="L29" i="44" s="1"/>
  <c r="M29" i="44" s="1"/>
  <c r="I28" i="44"/>
  <c r="J28" i="44" s="1"/>
  <c r="K28" i="44" s="1"/>
  <c r="L28" i="44" s="1"/>
  <c r="M28" i="44" s="1"/>
  <c r="H28" i="44"/>
  <c r="G28" i="44"/>
  <c r="I27" i="44"/>
  <c r="J27" i="44" s="1"/>
  <c r="K27" i="44" s="1"/>
  <c r="L27" i="44" s="1"/>
  <c r="M27" i="44" s="1"/>
  <c r="H27" i="44"/>
  <c r="G27" i="44"/>
  <c r="I26" i="44"/>
  <c r="J26" i="44" s="1"/>
  <c r="K26" i="44" s="1"/>
  <c r="L26" i="44" s="1"/>
  <c r="M26" i="44" s="1"/>
  <c r="H26" i="44"/>
  <c r="G26" i="44"/>
  <c r="H25" i="44"/>
  <c r="I25" i="44" s="1"/>
  <c r="J25" i="44" s="1"/>
  <c r="K25" i="44" s="1"/>
  <c r="L25" i="44" s="1"/>
  <c r="M25" i="44" s="1"/>
  <c r="G25" i="44"/>
  <c r="H24" i="44"/>
  <c r="I24" i="44" s="1"/>
  <c r="J24" i="44" s="1"/>
  <c r="K24" i="44" s="1"/>
  <c r="L24" i="44" s="1"/>
  <c r="M24" i="44" s="1"/>
  <c r="G24" i="44"/>
  <c r="H23" i="44"/>
  <c r="I23" i="44" s="1"/>
  <c r="J23" i="44" s="1"/>
  <c r="K23" i="44" s="1"/>
  <c r="L23" i="44" s="1"/>
  <c r="M23" i="44" s="1"/>
  <c r="G23" i="44"/>
  <c r="G22" i="44"/>
  <c r="H22" i="44" s="1"/>
  <c r="I22" i="44" s="1"/>
  <c r="J22" i="44" s="1"/>
  <c r="K22" i="44" s="1"/>
  <c r="L22" i="44" s="1"/>
  <c r="M22" i="44" s="1"/>
  <c r="G21" i="44"/>
  <c r="H21" i="44" s="1"/>
  <c r="I21" i="44" s="1"/>
  <c r="J21" i="44" s="1"/>
  <c r="K21" i="44" s="1"/>
  <c r="L21" i="44" s="1"/>
  <c r="M21" i="44" s="1"/>
  <c r="G20" i="44"/>
  <c r="H20" i="44" s="1"/>
  <c r="I20" i="44" s="1"/>
  <c r="J20" i="44" s="1"/>
  <c r="K20" i="44" s="1"/>
  <c r="L20" i="44" s="1"/>
  <c r="M20" i="44" s="1"/>
  <c r="G19" i="44"/>
  <c r="H19" i="44" s="1"/>
  <c r="I19" i="44" s="1"/>
  <c r="J19" i="44" s="1"/>
  <c r="K19" i="44" s="1"/>
  <c r="L19" i="44" s="1"/>
  <c r="M19" i="44" s="1"/>
  <c r="G18" i="44"/>
  <c r="H18" i="44" s="1"/>
  <c r="I18" i="44" s="1"/>
  <c r="J18" i="44" s="1"/>
  <c r="K18" i="44" s="1"/>
  <c r="L18" i="44" s="1"/>
  <c r="M18" i="44" s="1"/>
  <c r="G17" i="44"/>
  <c r="H17" i="44" s="1"/>
  <c r="I17" i="44" s="1"/>
  <c r="J17" i="44" s="1"/>
  <c r="K17" i="44" s="1"/>
  <c r="L17" i="44" s="1"/>
  <c r="M17" i="44" s="1"/>
  <c r="I16" i="44"/>
  <c r="J16" i="44" s="1"/>
  <c r="K16" i="44" s="1"/>
  <c r="L16" i="44" s="1"/>
  <c r="M16" i="44" s="1"/>
  <c r="H16" i="44"/>
  <c r="G16" i="44"/>
  <c r="I15" i="44"/>
  <c r="J15" i="44" s="1"/>
  <c r="K15" i="44" s="1"/>
  <c r="L15" i="44" s="1"/>
  <c r="M15" i="44" s="1"/>
  <c r="H15" i="44"/>
  <c r="G15" i="44"/>
  <c r="I14" i="44"/>
  <c r="J14" i="44" s="1"/>
  <c r="K14" i="44" s="1"/>
  <c r="L14" i="44" s="1"/>
  <c r="M14" i="44" s="1"/>
  <c r="H14" i="44"/>
  <c r="G14" i="44"/>
  <c r="H13" i="44"/>
  <c r="I13" i="44" s="1"/>
  <c r="J13" i="44" s="1"/>
  <c r="K13" i="44" s="1"/>
  <c r="L13" i="44" s="1"/>
  <c r="M13" i="44" s="1"/>
  <c r="G13" i="44"/>
  <c r="H12" i="44"/>
  <c r="I12" i="44" s="1"/>
  <c r="J12" i="44" s="1"/>
  <c r="K12" i="44" s="1"/>
  <c r="L12" i="44" s="1"/>
  <c r="M12" i="44" s="1"/>
  <c r="G12" i="44"/>
  <c r="H11" i="44"/>
  <c r="I11" i="44" s="1"/>
  <c r="J11" i="44" s="1"/>
  <c r="K11" i="44" s="1"/>
  <c r="L11" i="44" s="1"/>
  <c r="M11" i="44" s="1"/>
  <c r="G11" i="44"/>
  <c r="G10" i="44"/>
  <c r="H10" i="44" s="1"/>
  <c r="I10" i="44" s="1"/>
  <c r="J10" i="44" s="1"/>
  <c r="K10" i="44" s="1"/>
  <c r="L10" i="44" s="1"/>
  <c r="M10" i="44" s="1"/>
  <c r="G9" i="44"/>
  <c r="H9" i="44" s="1"/>
  <c r="I9" i="44" s="1"/>
  <c r="J9" i="44" s="1"/>
  <c r="K9" i="44" s="1"/>
  <c r="L9" i="44" s="1"/>
  <c r="M9" i="44" s="1"/>
  <c r="G8" i="44"/>
  <c r="H8" i="44" s="1"/>
  <c r="I8" i="44" s="1"/>
  <c r="J8" i="44" s="1"/>
  <c r="K8" i="44" s="1"/>
  <c r="L8" i="44" s="1"/>
  <c r="M8" i="44" s="1"/>
  <c r="G7" i="44"/>
  <c r="H7" i="44" s="1"/>
  <c r="I7" i="44" s="1"/>
  <c r="J7" i="44" s="1"/>
  <c r="K7" i="44" s="1"/>
  <c r="L7" i="44" s="1"/>
  <c r="M7" i="44" s="1"/>
  <c r="G6" i="44"/>
  <c r="H6" i="44" s="1"/>
  <c r="I6" i="44" s="1"/>
  <c r="J6" i="44" s="1"/>
  <c r="K6" i="44" s="1"/>
  <c r="L6" i="44" s="1"/>
  <c r="M6" i="44" s="1"/>
  <c r="G5" i="44"/>
  <c r="H5" i="44" s="1"/>
  <c r="I5" i="44" s="1"/>
  <c r="J5" i="44" s="1"/>
  <c r="K5" i="44" s="1"/>
  <c r="L5" i="44" s="1"/>
  <c r="M5" i="44" s="1"/>
  <c r="G4" i="44"/>
  <c r="H4" i="44" s="1"/>
  <c r="I4" i="44" s="1"/>
  <c r="J4" i="44" s="1"/>
  <c r="K4" i="44" s="1"/>
  <c r="L4" i="44" s="1"/>
  <c r="M4" i="44" s="1"/>
  <c r="G3" i="44"/>
  <c r="H3" i="44" s="1"/>
  <c r="I3" i="44" s="1"/>
  <c r="J3" i="44" s="1"/>
  <c r="K3" i="44" s="1"/>
  <c r="L3" i="44" s="1"/>
  <c r="M3" i="44" s="1"/>
  <c r="G2" i="44"/>
  <c r="H2" i="44" s="1"/>
  <c r="I2" i="44" s="1"/>
  <c r="J2" i="44" s="1"/>
  <c r="K2" i="44" s="1"/>
  <c r="L2" i="44" s="1"/>
  <c r="M2" i="44" s="1"/>
  <c r="G31" i="43"/>
  <c r="H31" i="43" s="1"/>
  <c r="I31" i="43" s="1"/>
  <c r="J31" i="43" s="1"/>
  <c r="K31" i="43" s="1"/>
  <c r="L31" i="43" s="1"/>
  <c r="M31" i="43" s="1"/>
  <c r="G30" i="43"/>
  <c r="H30" i="43" s="1"/>
  <c r="I30" i="43" s="1"/>
  <c r="J30" i="43" s="1"/>
  <c r="K30" i="43" s="1"/>
  <c r="L30" i="43" s="1"/>
  <c r="M30" i="43" s="1"/>
  <c r="G29" i="43"/>
  <c r="H29" i="43" s="1"/>
  <c r="I29" i="43" s="1"/>
  <c r="J29" i="43" s="1"/>
  <c r="K29" i="43" s="1"/>
  <c r="L29" i="43" s="1"/>
  <c r="M29" i="43" s="1"/>
  <c r="G28" i="43"/>
  <c r="H28" i="43" s="1"/>
  <c r="I28" i="43" s="1"/>
  <c r="J28" i="43" s="1"/>
  <c r="K28" i="43" s="1"/>
  <c r="L28" i="43" s="1"/>
  <c r="M28" i="43" s="1"/>
  <c r="G27" i="43"/>
  <c r="H27" i="43" s="1"/>
  <c r="I27" i="43" s="1"/>
  <c r="J27" i="43" s="1"/>
  <c r="K27" i="43" s="1"/>
  <c r="L27" i="43" s="1"/>
  <c r="M27" i="43" s="1"/>
  <c r="G26" i="43"/>
  <c r="H26" i="43" s="1"/>
  <c r="I26" i="43" s="1"/>
  <c r="J26" i="43" s="1"/>
  <c r="K26" i="43" s="1"/>
  <c r="L26" i="43" s="1"/>
  <c r="M26" i="43" s="1"/>
  <c r="H25" i="43"/>
  <c r="I25" i="43" s="1"/>
  <c r="J25" i="43" s="1"/>
  <c r="K25" i="43" s="1"/>
  <c r="L25" i="43" s="1"/>
  <c r="M25" i="43" s="1"/>
  <c r="G25" i="43"/>
  <c r="H24" i="43"/>
  <c r="I24" i="43" s="1"/>
  <c r="J24" i="43" s="1"/>
  <c r="K24" i="43" s="1"/>
  <c r="L24" i="43" s="1"/>
  <c r="M24" i="43" s="1"/>
  <c r="G24" i="43"/>
  <c r="H23" i="43"/>
  <c r="I23" i="43" s="1"/>
  <c r="J23" i="43" s="1"/>
  <c r="K23" i="43" s="1"/>
  <c r="L23" i="43" s="1"/>
  <c r="M23" i="43" s="1"/>
  <c r="G23" i="43"/>
  <c r="G22" i="43"/>
  <c r="H22" i="43" s="1"/>
  <c r="I22" i="43" s="1"/>
  <c r="J22" i="43" s="1"/>
  <c r="K22" i="43" s="1"/>
  <c r="L22" i="43" s="1"/>
  <c r="M22" i="43" s="1"/>
  <c r="G21" i="43"/>
  <c r="H21" i="43" s="1"/>
  <c r="I21" i="43" s="1"/>
  <c r="J21" i="43" s="1"/>
  <c r="K21" i="43" s="1"/>
  <c r="L21" i="43" s="1"/>
  <c r="M21" i="43" s="1"/>
  <c r="G20" i="43"/>
  <c r="H20" i="43" s="1"/>
  <c r="I20" i="43" s="1"/>
  <c r="J20" i="43" s="1"/>
  <c r="K20" i="43" s="1"/>
  <c r="L20" i="43" s="1"/>
  <c r="M20" i="43" s="1"/>
  <c r="G19" i="43"/>
  <c r="H19" i="43" s="1"/>
  <c r="I19" i="43" s="1"/>
  <c r="J19" i="43" s="1"/>
  <c r="K19" i="43" s="1"/>
  <c r="L19" i="43" s="1"/>
  <c r="M19" i="43" s="1"/>
  <c r="G18" i="43"/>
  <c r="H18" i="43" s="1"/>
  <c r="I18" i="43" s="1"/>
  <c r="J18" i="43" s="1"/>
  <c r="K18" i="43" s="1"/>
  <c r="L18" i="43" s="1"/>
  <c r="M18" i="43" s="1"/>
  <c r="G17" i="43"/>
  <c r="H17" i="43" s="1"/>
  <c r="I17" i="43" s="1"/>
  <c r="J17" i="43" s="1"/>
  <c r="K17" i="43" s="1"/>
  <c r="L17" i="43" s="1"/>
  <c r="M17" i="43" s="1"/>
  <c r="G16" i="43"/>
  <c r="H16" i="43" s="1"/>
  <c r="I16" i="43" s="1"/>
  <c r="J16" i="43" s="1"/>
  <c r="K16" i="43" s="1"/>
  <c r="L16" i="43" s="1"/>
  <c r="M16" i="43" s="1"/>
  <c r="G15" i="43"/>
  <c r="H15" i="43" s="1"/>
  <c r="I15" i="43" s="1"/>
  <c r="J15" i="43" s="1"/>
  <c r="K15" i="43" s="1"/>
  <c r="L15" i="43" s="1"/>
  <c r="M15" i="43" s="1"/>
  <c r="G14" i="43"/>
  <c r="H14" i="43" s="1"/>
  <c r="I14" i="43" s="1"/>
  <c r="J14" i="43" s="1"/>
  <c r="K14" i="43" s="1"/>
  <c r="L14" i="43" s="1"/>
  <c r="M14" i="43" s="1"/>
  <c r="G13" i="43"/>
  <c r="H13" i="43" s="1"/>
  <c r="I13" i="43" s="1"/>
  <c r="J13" i="43" s="1"/>
  <c r="K13" i="43" s="1"/>
  <c r="L13" i="43" s="1"/>
  <c r="M13" i="43" s="1"/>
  <c r="H12" i="43"/>
  <c r="I12" i="43" s="1"/>
  <c r="J12" i="43" s="1"/>
  <c r="K12" i="43" s="1"/>
  <c r="L12" i="43" s="1"/>
  <c r="M12" i="43" s="1"/>
  <c r="G12" i="43"/>
  <c r="G11" i="43"/>
  <c r="H11" i="43" s="1"/>
  <c r="I11" i="43" s="1"/>
  <c r="J11" i="43" s="1"/>
  <c r="K11" i="43" s="1"/>
  <c r="L11" i="43" s="1"/>
  <c r="M11" i="43" s="1"/>
  <c r="G10" i="43"/>
  <c r="H10" i="43" s="1"/>
  <c r="I10" i="43" s="1"/>
  <c r="J10" i="43" s="1"/>
  <c r="K10" i="43" s="1"/>
  <c r="L10" i="43" s="1"/>
  <c r="M10" i="43" s="1"/>
  <c r="G9" i="43"/>
  <c r="H9" i="43" s="1"/>
  <c r="I9" i="43" s="1"/>
  <c r="J9" i="43" s="1"/>
  <c r="K9" i="43" s="1"/>
  <c r="L9" i="43" s="1"/>
  <c r="M9" i="43" s="1"/>
  <c r="G8" i="43"/>
  <c r="H8" i="43" s="1"/>
  <c r="I8" i="43" s="1"/>
  <c r="J8" i="43" s="1"/>
  <c r="K8" i="43" s="1"/>
  <c r="L8" i="43" s="1"/>
  <c r="M8" i="43" s="1"/>
  <c r="G7" i="43"/>
  <c r="H7" i="43" s="1"/>
  <c r="I7" i="43" s="1"/>
  <c r="J7" i="43" s="1"/>
  <c r="K7" i="43" s="1"/>
  <c r="L7" i="43" s="1"/>
  <c r="M7" i="43" s="1"/>
  <c r="G6" i="43"/>
  <c r="H6" i="43" s="1"/>
  <c r="I6" i="43" s="1"/>
  <c r="J6" i="43" s="1"/>
  <c r="K6" i="43" s="1"/>
  <c r="L6" i="43" s="1"/>
  <c r="M6" i="43" s="1"/>
  <c r="G5" i="43"/>
  <c r="H5" i="43" s="1"/>
  <c r="I5" i="43" s="1"/>
  <c r="J5" i="43" s="1"/>
  <c r="K5" i="43" s="1"/>
  <c r="L5" i="43" s="1"/>
  <c r="M5" i="43" s="1"/>
  <c r="G4" i="43"/>
  <c r="H4" i="43" s="1"/>
  <c r="I4" i="43" s="1"/>
  <c r="J4" i="43" s="1"/>
  <c r="K4" i="43" s="1"/>
  <c r="L4" i="43" s="1"/>
  <c r="M4" i="43" s="1"/>
  <c r="G3" i="43"/>
  <c r="H3" i="43" s="1"/>
  <c r="I3" i="43" s="1"/>
  <c r="J3" i="43" s="1"/>
  <c r="K3" i="43" s="1"/>
  <c r="L3" i="43" s="1"/>
  <c r="M3" i="43" s="1"/>
  <c r="G2" i="43"/>
  <c r="H2" i="43" s="1"/>
  <c r="I2" i="43" s="1"/>
  <c r="J2" i="43" s="1"/>
  <c r="K2" i="43" s="1"/>
  <c r="L2" i="43" s="1"/>
  <c r="M2" i="43" s="1"/>
  <c r="H31" i="41"/>
  <c r="I31" i="41" s="1"/>
  <c r="J31" i="41" s="1"/>
  <c r="K31" i="41" s="1"/>
  <c r="L31" i="41" s="1"/>
  <c r="M31" i="41" s="1"/>
  <c r="G31" i="41"/>
  <c r="H30" i="41"/>
  <c r="I30" i="41" s="1"/>
  <c r="J30" i="41" s="1"/>
  <c r="K30" i="41" s="1"/>
  <c r="L30" i="41" s="1"/>
  <c r="M30" i="41" s="1"/>
  <c r="G30" i="41"/>
  <c r="H29" i="41"/>
  <c r="I29" i="41" s="1"/>
  <c r="J29" i="41" s="1"/>
  <c r="K29" i="41" s="1"/>
  <c r="L29" i="41" s="1"/>
  <c r="M29" i="41" s="1"/>
  <c r="G29" i="41"/>
  <c r="G28" i="41"/>
  <c r="H28" i="41" s="1"/>
  <c r="I28" i="41" s="1"/>
  <c r="J28" i="41" s="1"/>
  <c r="K28" i="41" s="1"/>
  <c r="L28" i="41" s="1"/>
  <c r="M28" i="41" s="1"/>
  <c r="G27" i="41"/>
  <c r="H27" i="41" s="1"/>
  <c r="I27" i="41" s="1"/>
  <c r="J27" i="41" s="1"/>
  <c r="K27" i="41" s="1"/>
  <c r="L27" i="41" s="1"/>
  <c r="M27" i="41" s="1"/>
  <c r="G26" i="41"/>
  <c r="H26" i="41" s="1"/>
  <c r="I26" i="41" s="1"/>
  <c r="J26" i="41" s="1"/>
  <c r="K26" i="41" s="1"/>
  <c r="L26" i="41" s="1"/>
  <c r="M26" i="41" s="1"/>
  <c r="H25" i="41"/>
  <c r="I25" i="41" s="1"/>
  <c r="J25" i="41" s="1"/>
  <c r="K25" i="41" s="1"/>
  <c r="L25" i="41" s="1"/>
  <c r="M25" i="41" s="1"/>
  <c r="G25" i="41"/>
  <c r="H24" i="41"/>
  <c r="I24" i="41" s="1"/>
  <c r="J24" i="41" s="1"/>
  <c r="K24" i="41" s="1"/>
  <c r="L24" i="41" s="1"/>
  <c r="M24" i="41" s="1"/>
  <c r="G24" i="41"/>
  <c r="H23" i="41"/>
  <c r="I23" i="41" s="1"/>
  <c r="J23" i="41" s="1"/>
  <c r="K23" i="41" s="1"/>
  <c r="L23" i="41" s="1"/>
  <c r="M23" i="41" s="1"/>
  <c r="G23" i="41"/>
  <c r="G22" i="41"/>
  <c r="H22" i="41" s="1"/>
  <c r="I22" i="41" s="1"/>
  <c r="J22" i="41" s="1"/>
  <c r="K22" i="41" s="1"/>
  <c r="L22" i="41" s="1"/>
  <c r="M22" i="41" s="1"/>
  <c r="G21" i="41"/>
  <c r="H21" i="41" s="1"/>
  <c r="I21" i="41" s="1"/>
  <c r="J21" i="41" s="1"/>
  <c r="K21" i="41" s="1"/>
  <c r="L21" i="41" s="1"/>
  <c r="M21" i="41" s="1"/>
  <c r="G20" i="41"/>
  <c r="H20" i="41" s="1"/>
  <c r="I20" i="41" s="1"/>
  <c r="J20" i="41" s="1"/>
  <c r="K20" i="41" s="1"/>
  <c r="L20" i="41" s="1"/>
  <c r="M20" i="41" s="1"/>
  <c r="H19" i="41"/>
  <c r="I19" i="41" s="1"/>
  <c r="J19" i="41" s="1"/>
  <c r="K19" i="41" s="1"/>
  <c r="L19" i="41" s="1"/>
  <c r="M19" i="41" s="1"/>
  <c r="G19" i="41"/>
  <c r="H18" i="41"/>
  <c r="I18" i="41" s="1"/>
  <c r="J18" i="41" s="1"/>
  <c r="K18" i="41" s="1"/>
  <c r="L18" i="41" s="1"/>
  <c r="M18" i="41" s="1"/>
  <c r="G18" i="41"/>
  <c r="H17" i="41"/>
  <c r="I17" i="41" s="1"/>
  <c r="J17" i="41" s="1"/>
  <c r="K17" i="41" s="1"/>
  <c r="L17" i="41" s="1"/>
  <c r="M17" i="41" s="1"/>
  <c r="G17" i="41"/>
  <c r="G16" i="41"/>
  <c r="H16" i="41" s="1"/>
  <c r="I16" i="41" s="1"/>
  <c r="J16" i="41" s="1"/>
  <c r="K16" i="41" s="1"/>
  <c r="L16" i="41" s="1"/>
  <c r="M16" i="41" s="1"/>
  <c r="G15" i="41"/>
  <c r="H15" i="41" s="1"/>
  <c r="I15" i="41" s="1"/>
  <c r="J15" i="41" s="1"/>
  <c r="K15" i="41" s="1"/>
  <c r="L15" i="41" s="1"/>
  <c r="M15" i="41" s="1"/>
  <c r="G14" i="41"/>
  <c r="H14" i="41" s="1"/>
  <c r="I14" i="41" s="1"/>
  <c r="J14" i="41" s="1"/>
  <c r="K14" i="41" s="1"/>
  <c r="L14" i="41" s="1"/>
  <c r="M14" i="41" s="1"/>
  <c r="H13" i="41"/>
  <c r="I13" i="41" s="1"/>
  <c r="J13" i="41" s="1"/>
  <c r="K13" i="41" s="1"/>
  <c r="L13" i="41" s="1"/>
  <c r="M13" i="41" s="1"/>
  <c r="G13" i="41"/>
  <c r="H12" i="41"/>
  <c r="I12" i="41" s="1"/>
  <c r="J12" i="41" s="1"/>
  <c r="K12" i="41" s="1"/>
  <c r="L12" i="41" s="1"/>
  <c r="M12" i="41" s="1"/>
  <c r="G12" i="41"/>
  <c r="H11" i="41"/>
  <c r="I11" i="41" s="1"/>
  <c r="J11" i="41" s="1"/>
  <c r="K11" i="41" s="1"/>
  <c r="L11" i="41" s="1"/>
  <c r="M11" i="41" s="1"/>
  <c r="G11" i="41"/>
  <c r="G10" i="41"/>
  <c r="H10" i="41" s="1"/>
  <c r="I10" i="41" s="1"/>
  <c r="J10" i="41" s="1"/>
  <c r="K10" i="41" s="1"/>
  <c r="L10" i="41" s="1"/>
  <c r="M10" i="41" s="1"/>
  <c r="G9" i="41"/>
  <c r="H9" i="41" s="1"/>
  <c r="I9" i="41" s="1"/>
  <c r="J9" i="41" s="1"/>
  <c r="K9" i="41" s="1"/>
  <c r="L9" i="41" s="1"/>
  <c r="M9" i="41" s="1"/>
  <c r="G8" i="41"/>
  <c r="H8" i="41" s="1"/>
  <c r="I8" i="41" s="1"/>
  <c r="J8" i="41" s="1"/>
  <c r="K8" i="41" s="1"/>
  <c r="L8" i="41" s="1"/>
  <c r="M8" i="41" s="1"/>
  <c r="G7" i="41"/>
  <c r="H7" i="41" s="1"/>
  <c r="I7" i="41" s="1"/>
  <c r="J7" i="41" s="1"/>
  <c r="K7" i="41" s="1"/>
  <c r="L7" i="41" s="1"/>
  <c r="M7" i="41" s="1"/>
  <c r="G6" i="41"/>
  <c r="H6" i="41" s="1"/>
  <c r="I6" i="41" s="1"/>
  <c r="J6" i="41" s="1"/>
  <c r="K6" i="41" s="1"/>
  <c r="L6" i="41" s="1"/>
  <c r="M6" i="41" s="1"/>
  <c r="G5" i="41"/>
  <c r="H5" i="41" s="1"/>
  <c r="I5" i="41" s="1"/>
  <c r="J5" i="41" s="1"/>
  <c r="K5" i="41" s="1"/>
  <c r="L5" i="41" s="1"/>
  <c r="M5" i="41" s="1"/>
  <c r="G4" i="41"/>
  <c r="H4" i="41" s="1"/>
  <c r="I4" i="41" s="1"/>
  <c r="J4" i="41" s="1"/>
  <c r="K4" i="41" s="1"/>
  <c r="L4" i="41" s="1"/>
  <c r="M4" i="41" s="1"/>
  <c r="G3" i="41"/>
  <c r="H3" i="41" s="1"/>
  <c r="I3" i="41" s="1"/>
  <c r="J3" i="41" s="1"/>
  <c r="K3" i="41" s="1"/>
  <c r="L3" i="41" s="1"/>
  <c r="M3" i="41" s="1"/>
  <c r="G2" i="41"/>
  <c r="H2" i="41" s="1"/>
  <c r="I2" i="41" s="1"/>
  <c r="J2" i="41" s="1"/>
  <c r="K2" i="41" s="1"/>
  <c r="L2" i="41" s="1"/>
  <c r="M2" i="41" s="1"/>
  <c r="I31" i="40"/>
  <c r="J31" i="40" s="1"/>
  <c r="K31" i="40" s="1"/>
  <c r="L31" i="40" s="1"/>
  <c r="M31" i="40" s="1"/>
  <c r="H31" i="40"/>
  <c r="G31" i="40"/>
  <c r="I30" i="40"/>
  <c r="J30" i="40" s="1"/>
  <c r="K30" i="40" s="1"/>
  <c r="L30" i="40" s="1"/>
  <c r="M30" i="40" s="1"/>
  <c r="H30" i="40"/>
  <c r="G30" i="40"/>
  <c r="I29" i="40"/>
  <c r="J29" i="40" s="1"/>
  <c r="K29" i="40" s="1"/>
  <c r="L29" i="40" s="1"/>
  <c r="M29" i="40" s="1"/>
  <c r="H29" i="40"/>
  <c r="G29" i="40"/>
  <c r="H28" i="40"/>
  <c r="I28" i="40" s="1"/>
  <c r="J28" i="40" s="1"/>
  <c r="K28" i="40" s="1"/>
  <c r="L28" i="40" s="1"/>
  <c r="M28" i="40" s="1"/>
  <c r="G28" i="40"/>
  <c r="H27" i="40"/>
  <c r="I27" i="40" s="1"/>
  <c r="J27" i="40" s="1"/>
  <c r="K27" i="40" s="1"/>
  <c r="L27" i="40" s="1"/>
  <c r="M27" i="40" s="1"/>
  <c r="G27" i="40"/>
  <c r="H26" i="40"/>
  <c r="I26" i="40" s="1"/>
  <c r="J26" i="40" s="1"/>
  <c r="K26" i="40" s="1"/>
  <c r="L26" i="40" s="1"/>
  <c r="M26" i="40" s="1"/>
  <c r="G26" i="40"/>
  <c r="G25" i="40"/>
  <c r="H25" i="40" s="1"/>
  <c r="I25" i="40" s="1"/>
  <c r="J25" i="40" s="1"/>
  <c r="K25" i="40" s="1"/>
  <c r="L25" i="40" s="1"/>
  <c r="M25" i="40" s="1"/>
  <c r="G24" i="40"/>
  <c r="H24" i="40" s="1"/>
  <c r="I24" i="40" s="1"/>
  <c r="J24" i="40" s="1"/>
  <c r="K24" i="40" s="1"/>
  <c r="L24" i="40" s="1"/>
  <c r="M24" i="40" s="1"/>
  <c r="G23" i="40"/>
  <c r="H23" i="40" s="1"/>
  <c r="I23" i="40" s="1"/>
  <c r="J23" i="40" s="1"/>
  <c r="K23" i="40" s="1"/>
  <c r="L23" i="40" s="1"/>
  <c r="M23" i="40" s="1"/>
  <c r="I22" i="40"/>
  <c r="J22" i="40" s="1"/>
  <c r="K22" i="40" s="1"/>
  <c r="L22" i="40" s="1"/>
  <c r="M22" i="40" s="1"/>
  <c r="H22" i="40"/>
  <c r="G22" i="40"/>
  <c r="I21" i="40"/>
  <c r="J21" i="40" s="1"/>
  <c r="K21" i="40" s="1"/>
  <c r="L21" i="40" s="1"/>
  <c r="M21" i="40" s="1"/>
  <c r="H21" i="40"/>
  <c r="G21" i="40"/>
  <c r="I20" i="40"/>
  <c r="J20" i="40" s="1"/>
  <c r="K20" i="40" s="1"/>
  <c r="L20" i="40" s="1"/>
  <c r="M20" i="40" s="1"/>
  <c r="H20" i="40"/>
  <c r="G20" i="40"/>
  <c r="I19" i="40"/>
  <c r="J19" i="40" s="1"/>
  <c r="K19" i="40" s="1"/>
  <c r="L19" i="40" s="1"/>
  <c r="M19" i="40" s="1"/>
  <c r="H19" i="40"/>
  <c r="G19" i="40"/>
  <c r="I18" i="40"/>
  <c r="J18" i="40" s="1"/>
  <c r="K18" i="40" s="1"/>
  <c r="L18" i="40" s="1"/>
  <c r="M18" i="40" s="1"/>
  <c r="H18" i="40"/>
  <c r="G18" i="40"/>
  <c r="G17" i="40"/>
  <c r="H17" i="40" s="1"/>
  <c r="I17" i="40" s="1"/>
  <c r="J17" i="40" s="1"/>
  <c r="K17" i="40" s="1"/>
  <c r="L17" i="40" s="1"/>
  <c r="M17" i="40" s="1"/>
  <c r="G16" i="40"/>
  <c r="H16" i="40" s="1"/>
  <c r="I16" i="40" s="1"/>
  <c r="J16" i="40" s="1"/>
  <c r="K16" i="40" s="1"/>
  <c r="L16" i="40" s="1"/>
  <c r="M16" i="40" s="1"/>
  <c r="H15" i="40"/>
  <c r="I15" i="40" s="1"/>
  <c r="J15" i="40" s="1"/>
  <c r="K15" i="40" s="1"/>
  <c r="L15" i="40" s="1"/>
  <c r="M15" i="40" s="1"/>
  <c r="G15" i="40"/>
  <c r="G14" i="40"/>
  <c r="H14" i="40" s="1"/>
  <c r="I14" i="40" s="1"/>
  <c r="J14" i="40" s="1"/>
  <c r="K14" i="40" s="1"/>
  <c r="L14" i="40" s="1"/>
  <c r="M14" i="40" s="1"/>
  <c r="G13" i="40"/>
  <c r="H13" i="40" s="1"/>
  <c r="I13" i="40" s="1"/>
  <c r="J13" i="40" s="1"/>
  <c r="K13" i="40" s="1"/>
  <c r="L13" i="40" s="1"/>
  <c r="M13" i="40" s="1"/>
  <c r="G12" i="40"/>
  <c r="H12" i="40" s="1"/>
  <c r="I12" i="40" s="1"/>
  <c r="J12" i="40" s="1"/>
  <c r="K12" i="40" s="1"/>
  <c r="L12" i="40" s="1"/>
  <c r="M12" i="40" s="1"/>
  <c r="G11" i="40"/>
  <c r="H11" i="40" s="1"/>
  <c r="I11" i="40" s="1"/>
  <c r="J11" i="40" s="1"/>
  <c r="K11" i="40" s="1"/>
  <c r="L11" i="40" s="1"/>
  <c r="M11" i="40" s="1"/>
  <c r="G10" i="40"/>
  <c r="H10" i="40" s="1"/>
  <c r="I10" i="40" s="1"/>
  <c r="J10" i="40" s="1"/>
  <c r="K10" i="40" s="1"/>
  <c r="L10" i="40" s="1"/>
  <c r="M10" i="40" s="1"/>
  <c r="G9" i="40"/>
  <c r="H9" i="40" s="1"/>
  <c r="I9" i="40" s="1"/>
  <c r="J9" i="40" s="1"/>
  <c r="K9" i="40" s="1"/>
  <c r="L9" i="40" s="1"/>
  <c r="M9" i="40" s="1"/>
  <c r="G8" i="40"/>
  <c r="H8" i="40" s="1"/>
  <c r="I8" i="40" s="1"/>
  <c r="J8" i="40" s="1"/>
  <c r="K8" i="40" s="1"/>
  <c r="L8" i="40" s="1"/>
  <c r="M8" i="40" s="1"/>
  <c r="G7" i="40"/>
  <c r="H7" i="40" s="1"/>
  <c r="I7" i="40" s="1"/>
  <c r="J7" i="40" s="1"/>
  <c r="K7" i="40" s="1"/>
  <c r="L7" i="40" s="1"/>
  <c r="M7" i="40" s="1"/>
  <c r="G6" i="40"/>
  <c r="H6" i="40" s="1"/>
  <c r="I6" i="40" s="1"/>
  <c r="J6" i="40" s="1"/>
  <c r="K6" i="40" s="1"/>
  <c r="L6" i="40" s="1"/>
  <c r="M6" i="40" s="1"/>
  <c r="G5" i="40"/>
  <c r="H5" i="40" s="1"/>
  <c r="I5" i="40" s="1"/>
  <c r="J5" i="40" s="1"/>
  <c r="K5" i="40" s="1"/>
  <c r="L5" i="40" s="1"/>
  <c r="M5" i="40" s="1"/>
  <c r="G4" i="40"/>
  <c r="H4" i="40" s="1"/>
  <c r="I4" i="40" s="1"/>
  <c r="J4" i="40" s="1"/>
  <c r="K4" i="40" s="1"/>
  <c r="L4" i="40" s="1"/>
  <c r="M4" i="40" s="1"/>
  <c r="G3" i="40"/>
  <c r="H3" i="40" s="1"/>
  <c r="I3" i="40" s="1"/>
  <c r="J3" i="40" s="1"/>
  <c r="K3" i="40" s="1"/>
  <c r="L3" i="40" s="1"/>
  <c r="M3" i="40" s="1"/>
  <c r="G2" i="40"/>
  <c r="H2" i="40" s="1"/>
  <c r="I2" i="40" s="1"/>
  <c r="J2" i="40" s="1"/>
  <c r="K2" i="40" s="1"/>
  <c r="L2" i="40" s="1"/>
  <c r="M2" i="40" s="1"/>
  <c r="G31" i="39"/>
  <c r="H31" i="39" s="1"/>
  <c r="I31" i="39" s="1"/>
  <c r="J31" i="39" s="1"/>
  <c r="K31" i="39" s="1"/>
  <c r="L31" i="39" s="1"/>
  <c r="M31" i="39" s="1"/>
  <c r="G30" i="39"/>
  <c r="H30" i="39" s="1"/>
  <c r="I30" i="39" s="1"/>
  <c r="J30" i="39" s="1"/>
  <c r="K30" i="39" s="1"/>
  <c r="L30" i="39" s="1"/>
  <c r="M30" i="39" s="1"/>
  <c r="G29" i="39"/>
  <c r="H29" i="39" s="1"/>
  <c r="I29" i="39" s="1"/>
  <c r="J29" i="39" s="1"/>
  <c r="K29" i="39" s="1"/>
  <c r="L29" i="39" s="1"/>
  <c r="M29" i="39" s="1"/>
  <c r="I28" i="39"/>
  <c r="J28" i="39" s="1"/>
  <c r="K28" i="39" s="1"/>
  <c r="L28" i="39" s="1"/>
  <c r="M28" i="39" s="1"/>
  <c r="H28" i="39"/>
  <c r="G28" i="39"/>
  <c r="I27" i="39"/>
  <c r="J27" i="39" s="1"/>
  <c r="K27" i="39" s="1"/>
  <c r="L27" i="39" s="1"/>
  <c r="M27" i="39" s="1"/>
  <c r="H27" i="39"/>
  <c r="G27" i="39"/>
  <c r="I26" i="39"/>
  <c r="J26" i="39" s="1"/>
  <c r="K26" i="39" s="1"/>
  <c r="L26" i="39" s="1"/>
  <c r="M26" i="39" s="1"/>
  <c r="H26" i="39"/>
  <c r="G26" i="39"/>
  <c r="H25" i="39"/>
  <c r="I25" i="39" s="1"/>
  <c r="J25" i="39" s="1"/>
  <c r="K25" i="39" s="1"/>
  <c r="L25" i="39" s="1"/>
  <c r="M25" i="39" s="1"/>
  <c r="G25" i="39"/>
  <c r="H24" i="39"/>
  <c r="I24" i="39" s="1"/>
  <c r="J24" i="39" s="1"/>
  <c r="K24" i="39" s="1"/>
  <c r="L24" i="39" s="1"/>
  <c r="M24" i="39" s="1"/>
  <c r="G24" i="39"/>
  <c r="H23" i="39"/>
  <c r="I23" i="39" s="1"/>
  <c r="J23" i="39" s="1"/>
  <c r="K23" i="39" s="1"/>
  <c r="L23" i="39" s="1"/>
  <c r="M23" i="39" s="1"/>
  <c r="G23" i="39"/>
  <c r="G22" i="39"/>
  <c r="H22" i="39" s="1"/>
  <c r="I22" i="39" s="1"/>
  <c r="J22" i="39" s="1"/>
  <c r="K22" i="39" s="1"/>
  <c r="L22" i="39" s="1"/>
  <c r="M22" i="39" s="1"/>
  <c r="G21" i="39"/>
  <c r="H21" i="39" s="1"/>
  <c r="I21" i="39" s="1"/>
  <c r="J21" i="39" s="1"/>
  <c r="K21" i="39" s="1"/>
  <c r="L21" i="39" s="1"/>
  <c r="M21" i="39" s="1"/>
  <c r="G20" i="39"/>
  <c r="H20" i="39" s="1"/>
  <c r="I20" i="39" s="1"/>
  <c r="J20" i="39" s="1"/>
  <c r="K20" i="39" s="1"/>
  <c r="L20" i="39" s="1"/>
  <c r="M20" i="39" s="1"/>
  <c r="G19" i="39"/>
  <c r="H19" i="39" s="1"/>
  <c r="I19" i="39" s="1"/>
  <c r="J19" i="39" s="1"/>
  <c r="K19" i="39" s="1"/>
  <c r="L19" i="39" s="1"/>
  <c r="M19" i="39" s="1"/>
  <c r="G18" i="39"/>
  <c r="H18" i="39" s="1"/>
  <c r="I18" i="39" s="1"/>
  <c r="J18" i="39" s="1"/>
  <c r="K18" i="39" s="1"/>
  <c r="L18" i="39" s="1"/>
  <c r="M18" i="39" s="1"/>
  <c r="G17" i="39"/>
  <c r="H17" i="39" s="1"/>
  <c r="I17" i="39" s="1"/>
  <c r="J17" i="39" s="1"/>
  <c r="K17" i="39" s="1"/>
  <c r="L17" i="39" s="1"/>
  <c r="M17" i="39" s="1"/>
  <c r="G16" i="39"/>
  <c r="H16" i="39" s="1"/>
  <c r="I16" i="39" s="1"/>
  <c r="J16" i="39" s="1"/>
  <c r="K16" i="39" s="1"/>
  <c r="L16" i="39" s="1"/>
  <c r="M16" i="39" s="1"/>
  <c r="G15" i="39"/>
  <c r="H15" i="39" s="1"/>
  <c r="I15" i="39" s="1"/>
  <c r="J15" i="39" s="1"/>
  <c r="K15" i="39" s="1"/>
  <c r="L15" i="39" s="1"/>
  <c r="M15" i="39" s="1"/>
  <c r="G14" i="39"/>
  <c r="H14" i="39" s="1"/>
  <c r="I14" i="39" s="1"/>
  <c r="J14" i="39" s="1"/>
  <c r="K14" i="39" s="1"/>
  <c r="L14" i="39" s="1"/>
  <c r="M14" i="39" s="1"/>
  <c r="G13" i="39"/>
  <c r="H13" i="39" s="1"/>
  <c r="I13" i="39" s="1"/>
  <c r="J13" i="39" s="1"/>
  <c r="K13" i="39" s="1"/>
  <c r="L13" i="39" s="1"/>
  <c r="M13" i="39" s="1"/>
  <c r="G12" i="39"/>
  <c r="H12" i="39" s="1"/>
  <c r="I12" i="39" s="1"/>
  <c r="J12" i="39" s="1"/>
  <c r="K12" i="39" s="1"/>
  <c r="L12" i="39" s="1"/>
  <c r="M12" i="39" s="1"/>
  <c r="G11" i="39"/>
  <c r="H11" i="39" s="1"/>
  <c r="I11" i="39" s="1"/>
  <c r="J11" i="39" s="1"/>
  <c r="K11" i="39" s="1"/>
  <c r="L11" i="39" s="1"/>
  <c r="M11" i="39" s="1"/>
  <c r="G10" i="39"/>
  <c r="H10" i="39" s="1"/>
  <c r="I10" i="39" s="1"/>
  <c r="J10" i="39" s="1"/>
  <c r="K10" i="39" s="1"/>
  <c r="L10" i="39" s="1"/>
  <c r="M10" i="39" s="1"/>
  <c r="G9" i="39"/>
  <c r="H9" i="39" s="1"/>
  <c r="I9" i="39" s="1"/>
  <c r="J9" i="39" s="1"/>
  <c r="K9" i="39" s="1"/>
  <c r="L9" i="39" s="1"/>
  <c r="M9" i="39" s="1"/>
  <c r="G8" i="39"/>
  <c r="H8" i="39" s="1"/>
  <c r="I8" i="39" s="1"/>
  <c r="J8" i="39" s="1"/>
  <c r="K8" i="39" s="1"/>
  <c r="L8" i="39" s="1"/>
  <c r="M8" i="39" s="1"/>
  <c r="G7" i="39"/>
  <c r="H7" i="39" s="1"/>
  <c r="I7" i="39" s="1"/>
  <c r="J7" i="39" s="1"/>
  <c r="K7" i="39" s="1"/>
  <c r="L7" i="39" s="1"/>
  <c r="M7" i="39" s="1"/>
  <c r="G6" i="39"/>
  <c r="H6" i="39" s="1"/>
  <c r="I6" i="39" s="1"/>
  <c r="J6" i="39" s="1"/>
  <c r="K6" i="39" s="1"/>
  <c r="L6" i="39" s="1"/>
  <c r="M6" i="39" s="1"/>
  <c r="G5" i="39"/>
  <c r="H5" i="39" s="1"/>
  <c r="I5" i="39" s="1"/>
  <c r="J5" i="39" s="1"/>
  <c r="K5" i="39" s="1"/>
  <c r="L5" i="39" s="1"/>
  <c r="M5" i="39" s="1"/>
  <c r="G4" i="39"/>
  <c r="H4" i="39" s="1"/>
  <c r="I4" i="39" s="1"/>
  <c r="J4" i="39" s="1"/>
  <c r="K4" i="39" s="1"/>
  <c r="L4" i="39" s="1"/>
  <c r="M4" i="39" s="1"/>
  <c r="H3" i="39"/>
  <c r="I3" i="39" s="1"/>
  <c r="J3" i="39" s="1"/>
  <c r="K3" i="39" s="1"/>
  <c r="L3" i="39" s="1"/>
  <c r="M3" i="39" s="1"/>
  <c r="G3" i="39"/>
  <c r="G2" i="39"/>
  <c r="H2" i="39" s="1"/>
  <c r="I2" i="39" s="1"/>
  <c r="J2" i="39" s="1"/>
  <c r="K2" i="39" s="1"/>
  <c r="L2" i="39" s="1"/>
  <c r="M2" i="39" s="1"/>
  <c r="G31" i="38"/>
  <c r="H31" i="38" s="1"/>
  <c r="I31" i="38" s="1"/>
  <c r="J31" i="38" s="1"/>
  <c r="K31" i="38" s="1"/>
  <c r="L31" i="38" s="1"/>
  <c r="M31" i="38" s="1"/>
  <c r="G30" i="38"/>
  <c r="H30" i="38" s="1"/>
  <c r="I30" i="38" s="1"/>
  <c r="J30" i="38" s="1"/>
  <c r="K30" i="38" s="1"/>
  <c r="L30" i="38" s="1"/>
  <c r="M30" i="38" s="1"/>
  <c r="G29" i="38"/>
  <c r="H29" i="38" s="1"/>
  <c r="I29" i="38" s="1"/>
  <c r="J29" i="38" s="1"/>
  <c r="K29" i="38" s="1"/>
  <c r="L29" i="38" s="1"/>
  <c r="M29" i="38" s="1"/>
  <c r="G28" i="38"/>
  <c r="H28" i="38" s="1"/>
  <c r="I28" i="38" s="1"/>
  <c r="J28" i="38" s="1"/>
  <c r="K28" i="38" s="1"/>
  <c r="L28" i="38" s="1"/>
  <c r="M28" i="38" s="1"/>
  <c r="G27" i="38"/>
  <c r="H27" i="38" s="1"/>
  <c r="I27" i="38" s="1"/>
  <c r="J27" i="38" s="1"/>
  <c r="K27" i="38" s="1"/>
  <c r="L27" i="38" s="1"/>
  <c r="M27" i="38" s="1"/>
  <c r="G26" i="38"/>
  <c r="H26" i="38" s="1"/>
  <c r="I26" i="38" s="1"/>
  <c r="J26" i="38" s="1"/>
  <c r="K26" i="38" s="1"/>
  <c r="L26" i="38" s="1"/>
  <c r="M26" i="38" s="1"/>
  <c r="H25" i="38"/>
  <c r="I25" i="38" s="1"/>
  <c r="J25" i="38" s="1"/>
  <c r="K25" i="38" s="1"/>
  <c r="L25" i="38" s="1"/>
  <c r="M25" i="38" s="1"/>
  <c r="G25" i="38"/>
  <c r="H24" i="38"/>
  <c r="I24" i="38" s="1"/>
  <c r="J24" i="38" s="1"/>
  <c r="K24" i="38" s="1"/>
  <c r="L24" i="38" s="1"/>
  <c r="M24" i="38" s="1"/>
  <c r="G24" i="38"/>
  <c r="H23" i="38"/>
  <c r="I23" i="38" s="1"/>
  <c r="J23" i="38" s="1"/>
  <c r="K23" i="38" s="1"/>
  <c r="L23" i="38" s="1"/>
  <c r="M23" i="38" s="1"/>
  <c r="G23" i="38"/>
  <c r="G22" i="38"/>
  <c r="H22" i="38" s="1"/>
  <c r="I22" i="38" s="1"/>
  <c r="J22" i="38" s="1"/>
  <c r="K22" i="38" s="1"/>
  <c r="L22" i="38" s="1"/>
  <c r="M22" i="38" s="1"/>
  <c r="G21" i="38"/>
  <c r="H21" i="38" s="1"/>
  <c r="I21" i="38" s="1"/>
  <c r="J21" i="38" s="1"/>
  <c r="K21" i="38" s="1"/>
  <c r="L21" i="38" s="1"/>
  <c r="M21" i="38" s="1"/>
  <c r="G20" i="38"/>
  <c r="H20" i="38" s="1"/>
  <c r="I20" i="38" s="1"/>
  <c r="J20" i="38" s="1"/>
  <c r="K20" i="38" s="1"/>
  <c r="L20" i="38" s="1"/>
  <c r="M20" i="38" s="1"/>
  <c r="G19" i="38"/>
  <c r="H19" i="38" s="1"/>
  <c r="I19" i="38" s="1"/>
  <c r="J19" i="38" s="1"/>
  <c r="K19" i="38" s="1"/>
  <c r="L19" i="38" s="1"/>
  <c r="M19" i="38" s="1"/>
  <c r="G18" i="38"/>
  <c r="H18" i="38" s="1"/>
  <c r="I18" i="38" s="1"/>
  <c r="J18" i="38" s="1"/>
  <c r="K18" i="38" s="1"/>
  <c r="L18" i="38" s="1"/>
  <c r="M18" i="38" s="1"/>
  <c r="G17" i="38"/>
  <c r="H17" i="38" s="1"/>
  <c r="I17" i="38" s="1"/>
  <c r="J17" i="38" s="1"/>
  <c r="K17" i="38" s="1"/>
  <c r="L17" i="38" s="1"/>
  <c r="M17" i="38" s="1"/>
  <c r="G16" i="38"/>
  <c r="H16" i="38" s="1"/>
  <c r="I16" i="38" s="1"/>
  <c r="J16" i="38" s="1"/>
  <c r="K16" i="38" s="1"/>
  <c r="L16" i="38" s="1"/>
  <c r="M16" i="38" s="1"/>
  <c r="G15" i="38"/>
  <c r="H15" i="38" s="1"/>
  <c r="I15" i="38" s="1"/>
  <c r="J15" i="38" s="1"/>
  <c r="K15" i="38" s="1"/>
  <c r="L15" i="38" s="1"/>
  <c r="M15" i="38" s="1"/>
  <c r="G14" i="38"/>
  <c r="H14" i="38" s="1"/>
  <c r="I14" i="38" s="1"/>
  <c r="J14" i="38" s="1"/>
  <c r="K14" i="38" s="1"/>
  <c r="L14" i="38" s="1"/>
  <c r="M14" i="38" s="1"/>
  <c r="G13" i="38"/>
  <c r="H13" i="38" s="1"/>
  <c r="I13" i="38" s="1"/>
  <c r="J13" i="38" s="1"/>
  <c r="K13" i="38" s="1"/>
  <c r="L13" i="38" s="1"/>
  <c r="M13" i="38" s="1"/>
  <c r="H12" i="38"/>
  <c r="I12" i="38" s="1"/>
  <c r="J12" i="38" s="1"/>
  <c r="K12" i="38" s="1"/>
  <c r="L12" i="38" s="1"/>
  <c r="M12" i="38" s="1"/>
  <c r="G12" i="38"/>
  <c r="G11" i="38"/>
  <c r="H11" i="38" s="1"/>
  <c r="I11" i="38" s="1"/>
  <c r="J11" i="38" s="1"/>
  <c r="K11" i="38" s="1"/>
  <c r="L11" i="38" s="1"/>
  <c r="M11" i="38" s="1"/>
  <c r="G10" i="38"/>
  <c r="H10" i="38" s="1"/>
  <c r="I10" i="38" s="1"/>
  <c r="J10" i="38" s="1"/>
  <c r="K10" i="38" s="1"/>
  <c r="L10" i="38" s="1"/>
  <c r="M10" i="38" s="1"/>
  <c r="G9" i="38"/>
  <c r="H9" i="38" s="1"/>
  <c r="I9" i="38" s="1"/>
  <c r="J9" i="38" s="1"/>
  <c r="K9" i="38" s="1"/>
  <c r="L9" i="38" s="1"/>
  <c r="M9" i="38" s="1"/>
  <c r="G8" i="38"/>
  <c r="H8" i="38" s="1"/>
  <c r="I8" i="38" s="1"/>
  <c r="J8" i="38" s="1"/>
  <c r="K8" i="38" s="1"/>
  <c r="L8" i="38" s="1"/>
  <c r="M8" i="38" s="1"/>
  <c r="G7" i="38"/>
  <c r="H7" i="38" s="1"/>
  <c r="I7" i="38" s="1"/>
  <c r="J7" i="38" s="1"/>
  <c r="K7" i="38" s="1"/>
  <c r="L7" i="38" s="1"/>
  <c r="M7" i="38" s="1"/>
  <c r="G6" i="38"/>
  <c r="H6" i="38" s="1"/>
  <c r="I6" i="38" s="1"/>
  <c r="J6" i="38" s="1"/>
  <c r="K6" i="38" s="1"/>
  <c r="L6" i="38" s="1"/>
  <c r="M6" i="38" s="1"/>
  <c r="G5" i="38"/>
  <c r="H5" i="38" s="1"/>
  <c r="I5" i="38" s="1"/>
  <c r="J5" i="38" s="1"/>
  <c r="K5" i="38" s="1"/>
  <c r="L5" i="38" s="1"/>
  <c r="M5" i="38" s="1"/>
  <c r="G4" i="38"/>
  <c r="H4" i="38" s="1"/>
  <c r="I4" i="38" s="1"/>
  <c r="J4" i="38" s="1"/>
  <c r="K4" i="38" s="1"/>
  <c r="L4" i="38" s="1"/>
  <c r="M4" i="38" s="1"/>
  <c r="G3" i="38"/>
  <c r="H3" i="38" s="1"/>
  <c r="I3" i="38" s="1"/>
  <c r="J3" i="38" s="1"/>
  <c r="K3" i="38" s="1"/>
  <c r="L3" i="38" s="1"/>
  <c r="M3" i="38" s="1"/>
  <c r="G2" i="38"/>
  <c r="H2" i="38" s="1"/>
  <c r="I2" i="38" s="1"/>
  <c r="J2" i="38" s="1"/>
  <c r="K2" i="38" s="1"/>
  <c r="L2" i="38" s="1"/>
  <c r="M2" i="38" s="1"/>
  <c r="G31" i="37"/>
  <c r="H31" i="37" s="1"/>
  <c r="I31" i="37" s="1"/>
  <c r="J31" i="37" s="1"/>
  <c r="K31" i="37" s="1"/>
  <c r="L31" i="37" s="1"/>
  <c r="M31" i="37" s="1"/>
  <c r="G30" i="37"/>
  <c r="H30" i="37" s="1"/>
  <c r="I30" i="37" s="1"/>
  <c r="J30" i="37" s="1"/>
  <c r="K30" i="37" s="1"/>
  <c r="L30" i="37" s="1"/>
  <c r="M30" i="37" s="1"/>
  <c r="G29" i="37"/>
  <c r="H29" i="37" s="1"/>
  <c r="I29" i="37" s="1"/>
  <c r="J29" i="37" s="1"/>
  <c r="K29" i="37" s="1"/>
  <c r="L29" i="37" s="1"/>
  <c r="M29" i="37" s="1"/>
  <c r="G28" i="37"/>
  <c r="H28" i="37" s="1"/>
  <c r="I28" i="37" s="1"/>
  <c r="J28" i="37" s="1"/>
  <c r="K28" i="37" s="1"/>
  <c r="L28" i="37" s="1"/>
  <c r="M28" i="37" s="1"/>
  <c r="G27" i="37"/>
  <c r="H27" i="37" s="1"/>
  <c r="I27" i="37" s="1"/>
  <c r="J27" i="37" s="1"/>
  <c r="K27" i="37" s="1"/>
  <c r="L27" i="37" s="1"/>
  <c r="M27" i="37" s="1"/>
  <c r="G26" i="37"/>
  <c r="H26" i="37" s="1"/>
  <c r="I26" i="37" s="1"/>
  <c r="J26" i="37" s="1"/>
  <c r="K26" i="37" s="1"/>
  <c r="L26" i="37" s="1"/>
  <c r="M26" i="37" s="1"/>
  <c r="H25" i="37"/>
  <c r="I25" i="37" s="1"/>
  <c r="J25" i="37" s="1"/>
  <c r="K25" i="37" s="1"/>
  <c r="L25" i="37" s="1"/>
  <c r="M25" i="37" s="1"/>
  <c r="G25" i="37"/>
  <c r="H24" i="37"/>
  <c r="I24" i="37" s="1"/>
  <c r="J24" i="37" s="1"/>
  <c r="K24" i="37" s="1"/>
  <c r="L24" i="37" s="1"/>
  <c r="M24" i="37" s="1"/>
  <c r="G24" i="37"/>
  <c r="H23" i="37"/>
  <c r="I23" i="37" s="1"/>
  <c r="J23" i="37" s="1"/>
  <c r="K23" i="37" s="1"/>
  <c r="L23" i="37" s="1"/>
  <c r="M23" i="37" s="1"/>
  <c r="G23" i="37"/>
  <c r="G22" i="37"/>
  <c r="H22" i="37" s="1"/>
  <c r="I22" i="37" s="1"/>
  <c r="J22" i="37" s="1"/>
  <c r="K22" i="37" s="1"/>
  <c r="L22" i="37" s="1"/>
  <c r="M22" i="37" s="1"/>
  <c r="G21" i="37"/>
  <c r="H21" i="37" s="1"/>
  <c r="I21" i="37" s="1"/>
  <c r="J21" i="37" s="1"/>
  <c r="K21" i="37" s="1"/>
  <c r="L21" i="37" s="1"/>
  <c r="M21" i="37" s="1"/>
  <c r="G20" i="37"/>
  <c r="H20" i="37" s="1"/>
  <c r="I20" i="37" s="1"/>
  <c r="J20" i="37" s="1"/>
  <c r="K20" i="37" s="1"/>
  <c r="L20" i="37" s="1"/>
  <c r="M20" i="37" s="1"/>
  <c r="G19" i="37"/>
  <c r="H19" i="37" s="1"/>
  <c r="I19" i="37" s="1"/>
  <c r="J19" i="37" s="1"/>
  <c r="K19" i="37" s="1"/>
  <c r="L19" i="37" s="1"/>
  <c r="M19" i="37" s="1"/>
  <c r="G18" i="37"/>
  <c r="H18" i="37" s="1"/>
  <c r="I18" i="37" s="1"/>
  <c r="J18" i="37" s="1"/>
  <c r="K18" i="37" s="1"/>
  <c r="L18" i="37" s="1"/>
  <c r="M18" i="37" s="1"/>
  <c r="G17" i="37"/>
  <c r="H17" i="37" s="1"/>
  <c r="I17" i="37" s="1"/>
  <c r="J17" i="37" s="1"/>
  <c r="K17" i="37" s="1"/>
  <c r="L17" i="37" s="1"/>
  <c r="M17" i="37" s="1"/>
  <c r="G16" i="37"/>
  <c r="H16" i="37" s="1"/>
  <c r="I16" i="37" s="1"/>
  <c r="J16" i="37" s="1"/>
  <c r="K16" i="37" s="1"/>
  <c r="L16" i="37" s="1"/>
  <c r="M16" i="37" s="1"/>
  <c r="G15" i="37"/>
  <c r="H15" i="37" s="1"/>
  <c r="I15" i="37" s="1"/>
  <c r="J15" i="37" s="1"/>
  <c r="K15" i="37" s="1"/>
  <c r="L15" i="37" s="1"/>
  <c r="M15" i="37" s="1"/>
  <c r="G14" i="37"/>
  <c r="H14" i="37" s="1"/>
  <c r="I14" i="37" s="1"/>
  <c r="J14" i="37" s="1"/>
  <c r="K14" i="37" s="1"/>
  <c r="L14" i="37" s="1"/>
  <c r="M14" i="37" s="1"/>
  <c r="H13" i="37"/>
  <c r="I13" i="37" s="1"/>
  <c r="J13" i="37" s="1"/>
  <c r="K13" i="37" s="1"/>
  <c r="L13" i="37" s="1"/>
  <c r="M13" i="37" s="1"/>
  <c r="G13" i="37"/>
  <c r="H12" i="37"/>
  <c r="I12" i="37" s="1"/>
  <c r="J12" i="37" s="1"/>
  <c r="K12" i="37" s="1"/>
  <c r="L12" i="37" s="1"/>
  <c r="M12" i="37" s="1"/>
  <c r="G12" i="37"/>
  <c r="H11" i="37"/>
  <c r="I11" i="37" s="1"/>
  <c r="J11" i="37" s="1"/>
  <c r="K11" i="37" s="1"/>
  <c r="L11" i="37" s="1"/>
  <c r="M11" i="37" s="1"/>
  <c r="G11" i="37"/>
  <c r="G10" i="37"/>
  <c r="H10" i="37" s="1"/>
  <c r="I10" i="37" s="1"/>
  <c r="J10" i="37" s="1"/>
  <c r="K10" i="37" s="1"/>
  <c r="L10" i="37" s="1"/>
  <c r="M10" i="37" s="1"/>
  <c r="G9" i="37"/>
  <c r="H9" i="37" s="1"/>
  <c r="I9" i="37" s="1"/>
  <c r="J9" i="37" s="1"/>
  <c r="K9" i="37" s="1"/>
  <c r="L9" i="37" s="1"/>
  <c r="M9" i="37" s="1"/>
  <c r="G8" i="37"/>
  <c r="H8" i="37" s="1"/>
  <c r="I8" i="37" s="1"/>
  <c r="J8" i="37" s="1"/>
  <c r="K8" i="37" s="1"/>
  <c r="L8" i="37" s="1"/>
  <c r="M8" i="37" s="1"/>
  <c r="G7" i="37"/>
  <c r="H7" i="37" s="1"/>
  <c r="I7" i="37" s="1"/>
  <c r="J7" i="37" s="1"/>
  <c r="K7" i="37" s="1"/>
  <c r="L7" i="37" s="1"/>
  <c r="M7" i="37" s="1"/>
  <c r="G6" i="37"/>
  <c r="H6" i="37" s="1"/>
  <c r="I6" i="37" s="1"/>
  <c r="J6" i="37" s="1"/>
  <c r="K6" i="37" s="1"/>
  <c r="L6" i="37" s="1"/>
  <c r="M6" i="37" s="1"/>
  <c r="G5" i="37"/>
  <c r="H5" i="37" s="1"/>
  <c r="I5" i="37" s="1"/>
  <c r="J5" i="37" s="1"/>
  <c r="K5" i="37" s="1"/>
  <c r="L5" i="37" s="1"/>
  <c r="M5" i="37" s="1"/>
  <c r="G4" i="37"/>
  <c r="H4" i="37" s="1"/>
  <c r="I4" i="37" s="1"/>
  <c r="J4" i="37" s="1"/>
  <c r="K4" i="37" s="1"/>
  <c r="L4" i="37" s="1"/>
  <c r="M4" i="37" s="1"/>
  <c r="G3" i="37"/>
  <c r="H3" i="37" s="1"/>
  <c r="I3" i="37" s="1"/>
  <c r="J3" i="37" s="1"/>
  <c r="K3" i="37" s="1"/>
  <c r="L3" i="37" s="1"/>
  <c r="M3" i="37" s="1"/>
  <c r="G2" i="37"/>
  <c r="H2" i="37" s="1"/>
  <c r="I2" i="37" s="1"/>
  <c r="J2" i="37" s="1"/>
  <c r="K2" i="37" s="1"/>
  <c r="L2" i="37" s="1"/>
  <c r="M2" i="37" s="1"/>
  <c r="H31" i="36"/>
  <c r="I31" i="36" s="1"/>
  <c r="J31" i="36" s="1"/>
  <c r="K31" i="36" s="1"/>
  <c r="L31" i="36" s="1"/>
  <c r="M31" i="36" s="1"/>
  <c r="G31" i="36"/>
  <c r="H30" i="36"/>
  <c r="I30" i="36" s="1"/>
  <c r="J30" i="36" s="1"/>
  <c r="K30" i="36" s="1"/>
  <c r="L30" i="36" s="1"/>
  <c r="M30" i="36" s="1"/>
  <c r="G30" i="36"/>
  <c r="H29" i="36"/>
  <c r="I29" i="36" s="1"/>
  <c r="J29" i="36" s="1"/>
  <c r="K29" i="36" s="1"/>
  <c r="L29" i="36" s="1"/>
  <c r="M29" i="36" s="1"/>
  <c r="G29" i="36"/>
  <c r="G28" i="36"/>
  <c r="H28" i="36" s="1"/>
  <c r="I28" i="36" s="1"/>
  <c r="J28" i="36" s="1"/>
  <c r="K28" i="36" s="1"/>
  <c r="L28" i="36" s="1"/>
  <c r="M28" i="36" s="1"/>
  <c r="G27" i="36"/>
  <c r="H27" i="36" s="1"/>
  <c r="I27" i="36" s="1"/>
  <c r="J27" i="36" s="1"/>
  <c r="K27" i="36" s="1"/>
  <c r="L27" i="36" s="1"/>
  <c r="M27" i="36" s="1"/>
  <c r="G26" i="36"/>
  <c r="H26" i="36" s="1"/>
  <c r="I26" i="36" s="1"/>
  <c r="J26" i="36" s="1"/>
  <c r="K26" i="36" s="1"/>
  <c r="L26" i="36" s="1"/>
  <c r="M26" i="36" s="1"/>
  <c r="H25" i="36"/>
  <c r="I25" i="36" s="1"/>
  <c r="J25" i="36" s="1"/>
  <c r="K25" i="36" s="1"/>
  <c r="L25" i="36" s="1"/>
  <c r="M25" i="36" s="1"/>
  <c r="G25" i="36"/>
  <c r="H24" i="36"/>
  <c r="I24" i="36" s="1"/>
  <c r="J24" i="36" s="1"/>
  <c r="K24" i="36" s="1"/>
  <c r="L24" i="36" s="1"/>
  <c r="M24" i="36" s="1"/>
  <c r="G24" i="36"/>
  <c r="H23" i="36"/>
  <c r="I23" i="36" s="1"/>
  <c r="J23" i="36" s="1"/>
  <c r="K23" i="36" s="1"/>
  <c r="L23" i="36" s="1"/>
  <c r="M23" i="36" s="1"/>
  <c r="G23" i="36"/>
  <c r="G22" i="36"/>
  <c r="H22" i="36" s="1"/>
  <c r="I22" i="36" s="1"/>
  <c r="J22" i="36" s="1"/>
  <c r="K22" i="36" s="1"/>
  <c r="L22" i="36" s="1"/>
  <c r="M22" i="36" s="1"/>
  <c r="G21" i="36"/>
  <c r="H21" i="36" s="1"/>
  <c r="I21" i="36" s="1"/>
  <c r="J21" i="36" s="1"/>
  <c r="K21" i="36" s="1"/>
  <c r="L21" i="36" s="1"/>
  <c r="M21" i="36" s="1"/>
  <c r="G20" i="36"/>
  <c r="H20" i="36" s="1"/>
  <c r="I20" i="36" s="1"/>
  <c r="J20" i="36" s="1"/>
  <c r="K20" i="36" s="1"/>
  <c r="L20" i="36" s="1"/>
  <c r="M20" i="36" s="1"/>
  <c r="G19" i="36"/>
  <c r="H19" i="36" s="1"/>
  <c r="I19" i="36" s="1"/>
  <c r="J19" i="36" s="1"/>
  <c r="K19" i="36" s="1"/>
  <c r="L19" i="36" s="1"/>
  <c r="M19" i="36" s="1"/>
  <c r="H18" i="36"/>
  <c r="I18" i="36" s="1"/>
  <c r="J18" i="36" s="1"/>
  <c r="K18" i="36" s="1"/>
  <c r="L18" i="36" s="1"/>
  <c r="M18" i="36" s="1"/>
  <c r="G18" i="36"/>
  <c r="G17" i="36"/>
  <c r="H17" i="36" s="1"/>
  <c r="I17" i="36" s="1"/>
  <c r="J17" i="36" s="1"/>
  <c r="K17" i="36" s="1"/>
  <c r="L17" i="36" s="1"/>
  <c r="M17" i="36" s="1"/>
  <c r="G16" i="36"/>
  <c r="H16" i="36" s="1"/>
  <c r="I16" i="36" s="1"/>
  <c r="J16" i="36" s="1"/>
  <c r="K16" i="36" s="1"/>
  <c r="L16" i="36" s="1"/>
  <c r="M16" i="36" s="1"/>
  <c r="G15" i="36"/>
  <c r="H15" i="36" s="1"/>
  <c r="I15" i="36" s="1"/>
  <c r="J15" i="36" s="1"/>
  <c r="K15" i="36" s="1"/>
  <c r="L15" i="36" s="1"/>
  <c r="M15" i="36" s="1"/>
  <c r="G14" i="36"/>
  <c r="H14" i="36" s="1"/>
  <c r="I14" i="36" s="1"/>
  <c r="J14" i="36" s="1"/>
  <c r="K14" i="36" s="1"/>
  <c r="L14" i="36" s="1"/>
  <c r="M14" i="36" s="1"/>
  <c r="G13" i="36"/>
  <c r="H13" i="36" s="1"/>
  <c r="I13" i="36" s="1"/>
  <c r="J13" i="36" s="1"/>
  <c r="K13" i="36" s="1"/>
  <c r="L13" i="36" s="1"/>
  <c r="M13" i="36" s="1"/>
  <c r="G12" i="36"/>
  <c r="H12" i="36" s="1"/>
  <c r="I12" i="36" s="1"/>
  <c r="J12" i="36" s="1"/>
  <c r="K12" i="36" s="1"/>
  <c r="L12" i="36" s="1"/>
  <c r="M12" i="36" s="1"/>
  <c r="G11" i="36"/>
  <c r="H11" i="36" s="1"/>
  <c r="I11" i="36" s="1"/>
  <c r="J11" i="36" s="1"/>
  <c r="K11" i="36" s="1"/>
  <c r="L11" i="36" s="1"/>
  <c r="M11" i="36" s="1"/>
  <c r="G10" i="36"/>
  <c r="H10" i="36" s="1"/>
  <c r="I10" i="36" s="1"/>
  <c r="J10" i="36" s="1"/>
  <c r="K10" i="36" s="1"/>
  <c r="L10" i="36" s="1"/>
  <c r="M10" i="36" s="1"/>
  <c r="G9" i="36"/>
  <c r="H9" i="36" s="1"/>
  <c r="I9" i="36" s="1"/>
  <c r="J9" i="36" s="1"/>
  <c r="K9" i="36" s="1"/>
  <c r="L9" i="36" s="1"/>
  <c r="M9" i="36" s="1"/>
  <c r="G8" i="36"/>
  <c r="H8" i="36" s="1"/>
  <c r="I8" i="36" s="1"/>
  <c r="J8" i="36" s="1"/>
  <c r="K8" i="36" s="1"/>
  <c r="L8" i="36" s="1"/>
  <c r="M8" i="36" s="1"/>
  <c r="H7" i="36"/>
  <c r="I7" i="36" s="1"/>
  <c r="J7" i="36" s="1"/>
  <c r="K7" i="36" s="1"/>
  <c r="L7" i="36" s="1"/>
  <c r="M7" i="36" s="1"/>
  <c r="G7" i="36"/>
  <c r="G6" i="36"/>
  <c r="H6" i="36" s="1"/>
  <c r="I6" i="36" s="1"/>
  <c r="J6" i="36" s="1"/>
  <c r="K6" i="36" s="1"/>
  <c r="L6" i="36" s="1"/>
  <c r="M6" i="36" s="1"/>
  <c r="G5" i="36"/>
  <c r="H5" i="36" s="1"/>
  <c r="I5" i="36" s="1"/>
  <c r="J5" i="36" s="1"/>
  <c r="K5" i="36" s="1"/>
  <c r="L5" i="36" s="1"/>
  <c r="M5" i="36" s="1"/>
  <c r="G4" i="36"/>
  <c r="H4" i="36" s="1"/>
  <c r="I4" i="36" s="1"/>
  <c r="J4" i="36" s="1"/>
  <c r="K4" i="36" s="1"/>
  <c r="L4" i="36" s="1"/>
  <c r="M4" i="36" s="1"/>
  <c r="G3" i="36"/>
  <c r="H3" i="36" s="1"/>
  <c r="I3" i="36" s="1"/>
  <c r="J3" i="36" s="1"/>
  <c r="K3" i="36" s="1"/>
  <c r="L3" i="36" s="1"/>
  <c r="M3" i="36" s="1"/>
  <c r="G2" i="36"/>
  <c r="H2" i="36" s="1"/>
  <c r="I2" i="36" s="1"/>
  <c r="J2" i="36" s="1"/>
  <c r="K2" i="36" s="1"/>
  <c r="L2" i="36" s="1"/>
  <c r="M2" i="36" s="1"/>
  <c r="I31" i="35"/>
  <c r="J31" i="35" s="1"/>
  <c r="K31" i="35" s="1"/>
  <c r="L31" i="35" s="1"/>
  <c r="M31" i="35" s="1"/>
  <c r="H31" i="35"/>
  <c r="G31" i="35"/>
  <c r="I30" i="35"/>
  <c r="J30" i="35" s="1"/>
  <c r="K30" i="35" s="1"/>
  <c r="L30" i="35" s="1"/>
  <c r="M30" i="35" s="1"/>
  <c r="H30" i="35"/>
  <c r="G30" i="35"/>
  <c r="I29" i="35"/>
  <c r="J29" i="35" s="1"/>
  <c r="K29" i="35" s="1"/>
  <c r="L29" i="35" s="1"/>
  <c r="M29" i="35" s="1"/>
  <c r="H29" i="35"/>
  <c r="G29" i="35"/>
  <c r="H28" i="35"/>
  <c r="I28" i="35" s="1"/>
  <c r="J28" i="35" s="1"/>
  <c r="K28" i="35" s="1"/>
  <c r="L28" i="35" s="1"/>
  <c r="M28" i="35" s="1"/>
  <c r="G28" i="35"/>
  <c r="H27" i="35"/>
  <c r="I27" i="35" s="1"/>
  <c r="J27" i="35" s="1"/>
  <c r="K27" i="35" s="1"/>
  <c r="L27" i="35" s="1"/>
  <c r="M27" i="35" s="1"/>
  <c r="G27" i="35"/>
  <c r="H26" i="35"/>
  <c r="I26" i="35" s="1"/>
  <c r="J26" i="35" s="1"/>
  <c r="K26" i="35" s="1"/>
  <c r="L26" i="35" s="1"/>
  <c r="M26" i="35" s="1"/>
  <c r="G26" i="35"/>
  <c r="G25" i="35"/>
  <c r="H25" i="35" s="1"/>
  <c r="I25" i="35" s="1"/>
  <c r="J25" i="35" s="1"/>
  <c r="K25" i="35" s="1"/>
  <c r="L25" i="35" s="1"/>
  <c r="M25" i="35" s="1"/>
  <c r="G24" i="35"/>
  <c r="H24" i="35" s="1"/>
  <c r="I24" i="35" s="1"/>
  <c r="J24" i="35" s="1"/>
  <c r="K24" i="35" s="1"/>
  <c r="L24" i="35" s="1"/>
  <c r="M24" i="35" s="1"/>
  <c r="G23" i="35"/>
  <c r="H23" i="35" s="1"/>
  <c r="I23" i="35" s="1"/>
  <c r="J23" i="35" s="1"/>
  <c r="K23" i="35" s="1"/>
  <c r="L23" i="35" s="1"/>
  <c r="M23" i="35" s="1"/>
  <c r="G22" i="35"/>
  <c r="H22" i="35" s="1"/>
  <c r="I22" i="35" s="1"/>
  <c r="J22" i="35" s="1"/>
  <c r="K22" i="35" s="1"/>
  <c r="L22" i="35" s="1"/>
  <c r="M22" i="35" s="1"/>
  <c r="G21" i="35"/>
  <c r="H21" i="35" s="1"/>
  <c r="I21" i="35" s="1"/>
  <c r="J21" i="35" s="1"/>
  <c r="K21" i="35" s="1"/>
  <c r="L21" i="35" s="1"/>
  <c r="M21" i="35" s="1"/>
  <c r="G20" i="35"/>
  <c r="H20" i="35" s="1"/>
  <c r="I20" i="35" s="1"/>
  <c r="J20" i="35" s="1"/>
  <c r="K20" i="35" s="1"/>
  <c r="L20" i="35" s="1"/>
  <c r="M20" i="35" s="1"/>
  <c r="H19" i="35"/>
  <c r="I19" i="35" s="1"/>
  <c r="J19" i="35" s="1"/>
  <c r="K19" i="35" s="1"/>
  <c r="L19" i="35" s="1"/>
  <c r="M19" i="35" s="1"/>
  <c r="G19" i="35"/>
  <c r="G18" i="35"/>
  <c r="H18" i="35" s="1"/>
  <c r="I18" i="35" s="1"/>
  <c r="J18" i="35" s="1"/>
  <c r="K18" i="35" s="1"/>
  <c r="L18" i="35" s="1"/>
  <c r="M18" i="35" s="1"/>
  <c r="G17" i="35"/>
  <c r="H17" i="35" s="1"/>
  <c r="I17" i="35" s="1"/>
  <c r="J17" i="35" s="1"/>
  <c r="K17" i="35" s="1"/>
  <c r="L17" i="35" s="1"/>
  <c r="M17" i="35" s="1"/>
  <c r="G16" i="35"/>
  <c r="H16" i="35" s="1"/>
  <c r="I16" i="35" s="1"/>
  <c r="J16" i="35" s="1"/>
  <c r="K16" i="35" s="1"/>
  <c r="L16" i="35" s="1"/>
  <c r="M16" i="35" s="1"/>
  <c r="G15" i="35"/>
  <c r="H15" i="35" s="1"/>
  <c r="I15" i="35" s="1"/>
  <c r="J15" i="35" s="1"/>
  <c r="K15" i="35" s="1"/>
  <c r="L15" i="35" s="1"/>
  <c r="M15" i="35" s="1"/>
  <c r="G14" i="35"/>
  <c r="H14" i="35" s="1"/>
  <c r="I14" i="35" s="1"/>
  <c r="J14" i="35" s="1"/>
  <c r="K14" i="35" s="1"/>
  <c r="L14" i="35" s="1"/>
  <c r="M14" i="35" s="1"/>
  <c r="G13" i="35"/>
  <c r="H13" i="35" s="1"/>
  <c r="I13" i="35" s="1"/>
  <c r="J13" i="35" s="1"/>
  <c r="K13" i="35" s="1"/>
  <c r="L13" i="35" s="1"/>
  <c r="M13" i="35" s="1"/>
  <c r="G12" i="35"/>
  <c r="H12" i="35" s="1"/>
  <c r="I12" i="35" s="1"/>
  <c r="J12" i="35" s="1"/>
  <c r="K12" i="35" s="1"/>
  <c r="L12" i="35" s="1"/>
  <c r="M12" i="35" s="1"/>
  <c r="G11" i="35"/>
  <c r="H11" i="35" s="1"/>
  <c r="I11" i="35" s="1"/>
  <c r="J11" i="35" s="1"/>
  <c r="K11" i="35" s="1"/>
  <c r="L11" i="35" s="1"/>
  <c r="M11" i="35" s="1"/>
  <c r="G10" i="35"/>
  <c r="H10" i="35" s="1"/>
  <c r="I10" i="35" s="1"/>
  <c r="J10" i="35" s="1"/>
  <c r="K10" i="35" s="1"/>
  <c r="L10" i="35" s="1"/>
  <c r="M10" i="35" s="1"/>
  <c r="G9" i="35"/>
  <c r="H9" i="35" s="1"/>
  <c r="I9" i="35" s="1"/>
  <c r="J9" i="35" s="1"/>
  <c r="K9" i="35" s="1"/>
  <c r="L9" i="35" s="1"/>
  <c r="M9" i="35" s="1"/>
  <c r="G8" i="35"/>
  <c r="H8" i="35" s="1"/>
  <c r="I8" i="35" s="1"/>
  <c r="J8" i="35" s="1"/>
  <c r="K8" i="35" s="1"/>
  <c r="L8" i="35" s="1"/>
  <c r="M8" i="35" s="1"/>
  <c r="G7" i="35"/>
  <c r="H7" i="35" s="1"/>
  <c r="I7" i="35" s="1"/>
  <c r="J7" i="35" s="1"/>
  <c r="K7" i="35" s="1"/>
  <c r="L7" i="35" s="1"/>
  <c r="M7" i="35" s="1"/>
  <c r="G6" i="35"/>
  <c r="H6" i="35" s="1"/>
  <c r="I6" i="35" s="1"/>
  <c r="J6" i="35" s="1"/>
  <c r="K6" i="35" s="1"/>
  <c r="L6" i="35" s="1"/>
  <c r="M6" i="35" s="1"/>
  <c r="G5" i="35"/>
  <c r="H5" i="35" s="1"/>
  <c r="I5" i="35" s="1"/>
  <c r="J5" i="35" s="1"/>
  <c r="K5" i="35" s="1"/>
  <c r="L5" i="35" s="1"/>
  <c r="M5" i="35" s="1"/>
  <c r="G4" i="35"/>
  <c r="H4" i="35" s="1"/>
  <c r="I4" i="35" s="1"/>
  <c r="J4" i="35" s="1"/>
  <c r="K4" i="35" s="1"/>
  <c r="L4" i="35" s="1"/>
  <c r="M4" i="35" s="1"/>
  <c r="H3" i="35"/>
  <c r="I3" i="35" s="1"/>
  <c r="J3" i="35" s="1"/>
  <c r="K3" i="35" s="1"/>
  <c r="L3" i="35" s="1"/>
  <c r="M3" i="35" s="1"/>
  <c r="G3" i="35"/>
  <c r="G2" i="35"/>
  <c r="H2" i="35" s="1"/>
  <c r="I2" i="35" s="1"/>
  <c r="J2" i="35" s="1"/>
  <c r="K2" i="35" s="1"/>
  <c r="L2" i="35" s="1"/>
  <c r="M2" i="35" s="1"/>
  <c r="G31" i="34"/>
  <c r="H31" i="34" s="1"/>
  <c r="I31" i="34" s="1"/>
  <c r="J31" i="34" s="1"/>
  <c r="K31" i="34" s="1"/>
  <c r="L31" i="34" s="1"/>
  <c r="M31" i="34" s="1"/>
  <c r="G30" i="34"/>
  <c r="H30" i="34" s="1"/>
  <c r="I30" i="34" s="1"/>
  <c r="J30" i="34" s="1"/>
  <c r="K30" i="34" s="1"/>
  <c r="L30" i="34" s="1"/>
  <c r="M30" i="34" s="1"/>
  <c r="G29" i="34"/>
  <c r="H29" i="34" s="1"/>
  <c r="I29" i="34" s="1"/>
  <c r="J29" i="34" s="1"/>
  <c r="K29" i="34" s="1"/>
  <c r="L29" i="34" s="1"/>
  <c r="M29" i="34" s="1"/>
  <c r="H28" i="34"/>
  <c r="I28" i="34" s="1"/>
  <c r="J28" i="34" s="1"/>
  <c r="K28" i="34" s="1"/>
  <c r="L28" i="34" s="1"/>
  <c r="M28" i="34" s="1"/>
  <c r="G28" i="34"/>
  <c r="H27" i="34"/>
  <c r="I27" i="34" s="1"/>
  <c r="J27" i="34" s="1"/>
  <c r="K27" i="34" s="1"/>
  <c r="L27" i="34" s="1"/>
  <c r="M27" i="34" s="1"/>
  <c r="G27" i="34"/>
  <c r="H26" i="34"/>
  <c r="I26" i="34" s="1"/>
  <c r="J26" i="34" s="1"/>
  <c r="K26" i="34" s="1"/>
  <c r="L26" i="34" s="1"/>
  <c r="M26" i="34" s="1"/>
  <c r="G26" i="34"/>
  <c r="G25" i="34"/>
  <c r="H25" i="34" s="1"/>
  <c r="I25" i="34" s="1"/>
  <c r="J25" i="34" s="1"/>
  <c r="K25" i="34" s="1"/>
  <c r="L25" i="34" s="1"/>
  <c r="M25" i="34" s="1"/>
  <c r="G24" i="34"/>
  <c r="H24" i="34" s="1"/>
  <c r="I24" i="34" s="1"/>
  <c r="J24" i="34" s="1"/>
  <c r="K24" i="34" s="1"/>
  <c r="L24" i="34" s="1"/>
  <c r="M24" i="34" s="1"/>
  <c r="G23" i="34"/>
  <c r="H23" i="34" s="1"/>
  <c r="I23" i="34" s="1"/>
  <c r="J23" i="34" s="1"/>
  <c r="K23" i="34" s="1"/>
  <c r="L23" i="34" s="1"/>
  <c r="M23" i="34" s="1"/>
  <c r="H22" i="34"/>
  <c r="I22" i="34" s="1"/>
  <c r="J22" i="34" s="1"/>
  <c r="K22" i="34" s="1"/>
  <c r="L22" i="34" s="1"/>
  <c r="M22" i="34" s="1"/>
  <c r="G22" i="34"/>
  <c r="H21" i="34"/>
  <c r="I21" i="34" s="1"/>
  <c r="J21" i="34" s="1"/>
  <c r="K21" i="34" s="1"/>
  <c r="L21" i="34" s="1"/>
  <c r="M21" i="34" s="1"/>
  <c r="G21" i="34"/>
  <c r="H20" i="34"/>
  <c r="I20" i="34" s="1"/>
  <c r="J20" i="34" s="1"/>
  <c r="K20" i="34" s="1"/>
  <c r="L20" i="34" s="1"/>
  <c r="M20" i="34" s="1"/>
  <c r="G20" i="34"/>
  <c r="G19" i="34"/>
  <c r="H19" i="34" s="1"/>
  <c r="I19" i="34" s="1"/>
  <c r="J19" i="34" s="1"/>
  <c r="K19" i="34" s="1"/>
  <c r="L19" i="34" s="1"/>
  <c r="M19" i="34" s="1"/>
  <c r="G18" i="34"/>
  <c r="H18" i="34" s="1"/>
  <c r="I18" i="34" s="1"/>
  <c r="J18" i="34" s="1"/>
  <c r="K18" i="34" s="1"/>
  <c r="L18" i="34" s="1"/>
  <c r="M18" i="34" s="1"/>
  <c r="G17" i="34"/>
  <c r="H17" i="34" s="1"/>
  <c r="I17" i="34" s="1"/>
  <c r="J17" i="34" s="1"/>
  <c r="K17" i="34" s="1"/>
  <c r="L17" i="34" s="1"/>
  <c r="M17" i="34" s="1"/>
  <c r="G16" i="34"/>
  <c r="H16" i="34" s="1"/>
  <c r="I16" i="34" s="1"/>
  <c r="J16" i="34" s="1"/>
  <c r="K16" i="34" s="1"/>
  <c r="L16" i="34" s="1"/>
  <c r="M16" i="34" s="1"/>
  <c r="G15" i="34"/>
  <c r="H15" i="34" s="1"/>
  <c r="I15" i="34" s="1"/>
  <c r="J15" i="34" s="1"/>
  <c r="K15" i="34" s="1"/>
  <c r="L15" i="34" s="1"/>
  <c r="M15" i="34" s="1"/>
  <c r="G14" i="34"/>
  <c r="H14" i="34" s="1"/>
  <c r="I14" i="34" s="1"/>
  <c r="J14" i="34" s="1"/>
  <c r="K14" i="34" s="1"/>
  <c r="L14" i="34" s="1"/>
  <c r="M14" i="34" s="1"/>
  <c r="G13" i="34"/>
  <c r="H13" i="34" s="1"/>
  <c r="I13" i="34" s="1"/>
  <c r="J13" i="34" s="1"/>
  <c r="K13" i="34" s="1"/>
  <c r="L13" i="34" s="1"/>
  <c r="M13" i="34" s="1"/>
  <c r="G12" i="34"/>
  <c r="H12" i="34" s="1"/>
  <c r="I12" i="34" s="1"/>
  <c r="J12" i="34" s="1"/>
  <c r="K12" i="34" s="1"/>
  <c r="L12" i="34" s="1"/>
  <c r="M12" i="34" s="1"/>
  <c r="G11" i="34"/>
  <c r="H11" i="34" s="1"/>
  <c r="I11" i="34" s="1"/>
  <c r="J11" i="34" s="1"/>
  <c r="K11" i="34" s="1"/>
  <c r="L11" i="34" s="1"/>
  <c r="M11" i="34" s="1"/>
  <c r="H10" i="34"/>
  <c r="I10" i="34" s="1"/>
  <c r="J10" i="34" s="1"/>
  <c r="K10" i="34" s="1"/>
  <c r="L10" i="34" s="1"/>
  <c r="M10" i="34" s="1"/>
  <c r="G10" i="34"/>
  <c r="G9" i="34"/>
  <c r="H9" i="34" s="1"/>
  <c r="I9" i="34" s="1"/>
  <c r="J9" i="34" s="1"/>
  <c r="K9" i="34" s="1"/>
  <c r="L9" i="34" s="1"/>
  <c r="M9" i="34" s="1"/>
  <c r="H8" i="34"/>
  <c r="I8" i="34" s="1"/>
  <c r="J8" i="34" s="1"/>
  <c r="K8" i="34" s="1"/>
  <c r="L8" i="34" s="1"/>
  <c r="M8" i="34" s="1"/>
  <c r="G8" i="34"/>
  <c r="G7" i="34"/>
  <c r="H7" i="34" s="1"/>
  <c r="I7" i="34" s="1"/>
  <c r="J7" i="34" s="1"/>
  <c r="K7" i="34" s="1"/>
  <c r="L7" i="34" s="1"/>
  <c r="M7" i="34" s="1"/>
  <c r="G6" i="34"/>
  <c r="H6" i="34" s="1"/>
  <c r="I6" i="34" s="1"/>
  <c r="J6" i="34" s="1"/>
  <c r="K6" i="34" s="1"/>
  <c r="L6" i="34" s="1"/>
  <c r="M6" i="34" s="1"/>
  <c r="G5" i="34"/>
  <c r="H5" i="34" s="1"/>
  <c r="I5" i="34" s="1"/>
  <c r="J5" i="34" s="1"/>
  <c r="K5" i="34" s="1"/>
  <c r="L5" i="34" s="1"/>
  <c r="M5" i="34" s="1"/>
  <c r="G4" i="34"/>
  <c r="H4" i="34" s="1"/>
  <c r="I4" i="34" s="1"/>
  <c r="J4" i="34" s="1"/>
  <c r="K4" i="34" s="1"/>
  <c r="L4" i="34" s="1"/>
  <c r="M4" i="34" s="1"/>
  <c r="G3" i="34"/>
  <c r="H3" i="34" s="1"/>
  <c r="I3" i="34" s="1"/>
  <c r="J3" i="34" s="1"/>
  <c r="K3" i="34" s="1"/>
  <c r="L3" i="34" s="1"/>
  <c r="M3" i="34" s="1"/>
  <c r="H2" i="34"/>
  <c r="I2" i="34" s="1"/>
  <c r="J2" i="34" s="1"/>
  <c r="K2" i="34" s="1"/>
  <c r="L2" i="34" s="1"/>
  <c r="M2" i="34" s="1"/>
  <c r="G2" i="34"/>
  <c r="G31" i="33"/>
  <c r="H31" i="33" s="1"/>
  <c r="I31" i="33" s="1"/>
  <c r="J31" i="33" s="1"/>
  <c r="K31" i="33" s="1"/>
  <c r="L31" i="33" s="1"/>
  <c r="M31" i="33" s="1"/>
  <c r="G30" i="33"/>
  <c r="H30" i="33" s="1"/>
  <c r="I30" i="33" s="1"/>
  <c r="J30" i="33" s="1"/>
  <c r="K30" i="33" s="1"/>
  <c r="L30" i="33" s="1"/>
  <c r="M30" i="33" s="1"/>
  <c r="G29" i="33"/>
  <c r="H29" i="33" s="1"/>
  <c r="I29" i="33" s="1"/>
  <c r="J29" i="33" s="1"/>
  <c r="K29" i="33" s="1"/>
  <c r="L29" i="33" s="1"/>
  <c r="M29" i="33" s="1"/>
  <c r="H28" i="33"/>
  <c r="I28" i="33" s="1"/>
  <c r="J28" i="33" s="1"/>
  <c r="K28" i="33" s="1"/>
  <c r="L28" i="33" s="1"/>
  <c r="M28" i="33" s="1"/>
  <c r="G28" i="33"/>
  <c r="H27" i="33"/>
  <c r="I27" i="33" s="1"/>
  <c r="J27" i="33" s="1"/>
  <c r="K27" i="33" s="1"/>
  <c r="L27" i="33" s="1"/>
  <c r="M27" i="33" s="1"/>
  <c r="G27" i="33"/>
  <c r="H26" i="33"/>
  <c r="I26" i="33" s="1"/>
  <c r="J26" i="33" s="1"/>
  <c r="K26" i="33" s="1"/>
  <c r="L26" i="33" s="1"/>
  <c r="M26" i="33" s="1"/>
  <c r="G26" i="33"/>
  <c r="G25" i="33"/>
  <c r="H25" i="33" s="1"/>
  <c r="I25" i="33" s="1"/>
  <c r="J25" i="33" s="1"/>
  <c r="K25" i="33" s="1"/>
  <c r="L25" i="33" s="1"/>
  <c r="M25" i="33" s="1"/>
  <c r="G24" i="33"/>
  <c r="H24" i="33" s="1"/>
  <c r="I24" i="33" s="1"/>
  <c r="J24" i="33" s="1"/>
  <c r="K24" i="33" s="1"/>
  <c r="L24" i="33" s="1"/>
  <c r="M24" i="33" s="1"/>
  <c r="G23" i="33"/>
  <c r="H23" i="33" s="1"/>
  <c r="I23" i="33" s="1"/>
  <c r="J23" i="33" s="1"/>
  <c r="K23" i="33" s="1"/>
  <c r="L23" i="33" s="1"/>
  <c r="M23" i="33" s="1"/>
  <c r="H22" i="33"/>
  <c r="I22" i="33" s="1"/>
  <c r="J22" i="33" s="1"/>
  <c r="K22" i="33" s="1"/>
  <c r="L22" i="33" s="1"/>
  <c r="M22" i="33" s="1"/>
  <c r="G22" i="33"/>
  <c r="H21" i="33"/>
  <c r="I21" i="33" s="1"/>
  <c r="J21" i="33" s="1"/>
  <c r="K21" i="33" s="1"/>
  <c r="L21" i="33" s="1"/>
  <c r="M21" i="33" s="1"/>
  <c r="G21" i="33"/>
  <c r="H20" i="33"/>
  <c r="I20" i="33" s="1"/>
  <c r="J20" i="33" s="1"/>
  <c r="K20" i="33" s="1"/>
  <c r="L20" i="33" s="1"/>
  <c r="M20" i="33" s="1"/>
  <c r="G20" i="33"/>
  <c r="G19" i="33"/>
  <c r="H19" i="33" s="1"/>
  <c r="I19" i="33" s="1"/>
  <c r="J19" i="33" s="1"/>
  <c r="K19" i="33" s="1"/>
  <c r="L19" i="33" s="1"/>
  <c r="M19" i="33" s="1"/>
  <c r="G18" i="33"/>
  <c r="H18" i="33" s="1"/>
  <c r="I18" i="33" s="1"/>
  <c r="J18" i="33" s="1"/>
  <c r="K18" i="33" s="1"/>
  <c r="L18" i="33" s="1"/>
  <c r="M18" i="33" s="1"/>
  <c r="G17" i="33"/>
  <c r="H17" i="33" s="1"/>
  <c r="I17" i="33" s="1"/>
  <c r="J17" i="33" s="1"/>
  <c r="K17" i="33" s="1"/>
  <c r="L17" i="33" s="1"/>
  <c r="M17" i="33" s="1"/>
  <c r="H16" i="33"/>
  <c r="I16" i="33" s="1"/>
  <c r="J16" i="33" s="1"/>
  <c r="K16" i="33" s="1"/>
  <c r="L16" i="33" s="1"/>
  <c r="M16" i="33" s="1"/>
  <c r="G16" i="33"/>
  <c r="H15" i="33"/>
  <c r="I15" i="33" s="1"/>
  <c r="J15" i="33" s="1"/>
  <c r="K15" i="33" s="1"/>
  <c r="L15" i="33" s="1"/>
  <c r="M15" i="33" s="1"/>
  <c r="G15" i="33"/>
  <c r="H14" i="33"/>
  <c r="I14" i="33" s="1"/>
  <c r="J14" i="33" s="1"/>
  <c r="K14" i="33" s="1"/>
  <c r="L14" i="33" s="1"/>
  <c r="M14" i="33" s="1"/>
  <c r="G14" i="33"/>
  <c r="G13" i="33"/>
  <c r="H13" i="33" s="1"/>
  <c r="I13" i="33" s="1"/>
  <c r="J13" i="33" s="1"/>
  <c r="K13" i="33" s="1"/>
  <c r="L13" i="33" s="1"/>
  <c r="M13" i="33" s="1"/>
  <c r="G12" i="33"/>
  <c r="H12" i="33" s="1"/>
  <c r="I12" i="33" s="1"/>
  <c r="J12" i="33" s="1"/>
  <c r="K12" i="33" s="1"/>
  <c r="L12" i="33" s="1"/>
  <c r="M12" i="33" s="1"/>
  <c r="G11" i="33"/>
  <c r="H11" i="33" s="1"/>
  <c r="I11" i="33" s="1"/>
  <c r="J11" i="33" s="1"/>
  <c r="K11" i="33" s="1"/>
  <c r="L11" i="33" s="1"/>
  <c r="M11" i="33" s="1"/>
  <c r="G10" i="33"/>
  <c r="H10" i="33" s="1"/>
  <c r="I10" i="33" s="1"/>
  <c r="J10" i="33" s="1"/>
  <c r="K10" i="33" s="1"/>
  <c r="L10" i="33" s="1"/>
  <c r="M10" i="33" s="1"/>
  <c r="H9" i="33"/>
  <c r="I9" i="33" s="1"/>
  <c r="J9" i="33" s="1"/>
  <c r="K9" i="33" s="1"/>
  <c r="L9" i="33" s="1"/>
  <c r="M9" i="33" s="1"/>
  <c r="G9" i="33"/>
  <c r="G8" i="33"/>
  <c r="H8" i="33" s="1"/>
  <c r="I8" i="33" s="1"/>
  <c r="J8" i="33" s="1"/>
  <c r="K8" i="33" s="1"/>
  <c r="L8" i="33" s="1"/>
  <c r="M8" i="33" s="1"/>
  <c r="G7" i="33"/>
  <c r="H7" i="33" s="1"/>
  <c r="I7" i="33" s="1"/>
  <c r="J7" i="33" s="1"/>
  <c r="K7" i="33" s="1"/>
  <c r="L7" i="33" s="1"/>
  <c r="M7" i="33" s="1"/>
  <c r="G6" i="33"/>
  <c r="H6" i="33" s="1"/>
  <c r="I6" i="33" s="1"/>
  <c r="J6" i="33" s="1"/>
  <c r="K6" i="33" s="1"/>
  <c r="L6" i="33" s="1"/>
  <c r="M6" i="33" s="1"/>
  <c r="G5" i="33"/>
  <c r="H5" i="33" s="1"/>
  <c r="I5" i="33" s="1"/>
  <c r="J5" i="33" s="1"/>
  <c r="K5" i="33" s="1"/>
  <c r="L5" i="33" s="1"/>
  <c r="M5" i="33" s="1"/>
  <c r="G4" i="33"/>
  <c r="H4" i="33" s="1"/>
  <c r="I4" i="33" s="1"/>
  <c r="J4" i="33" s="1"/>
  <c r="K4" i="33" s="1"/>
  <c r="L4" i="33" s="1"/>
  <c r="M4" i="33" s="1"/>
  <c r="G3" i="33"/>
  <c r="H3" i="33" s="1"/>
  <c r="I3" i="33" s="1"/>
  <c r="J3" i="33" s="1"/>
  <c r="K3" i="33" s="1"/>
  <c r="L3" i="33" s="1"/>
  <c r="M3" i="33" s="1"/>
  <c r="G2" i="33"/>
  <c r="H2" i="33" s="1"/>
  <c r="I2" i="33" s="1"/>
  <c r="J2" i="33" s="1"/>
  <c r="K2" i="33" s="1"/>
  <c r="L2" i="33" s="1"/>
  <c r="M2" i="33" s="1"/>
  <c r="G31" i="32"/>
  <c r="H31" i="32" s="1"/>
  <c r="I31" i="32" s="1"/>
  <c r="J31" i="32" s="1"/>
  <c r="K31" i="32" s="1"/>
  <c r="L31" i="32" s="1"/>
  <c r="M31" i="32" s="1"/>
  <c r="G30" i="32"/>
  <c r="H30" i="32" s="1"/>
  <c r="I30" i="32" s="1"/>
  <c r="J30" i="32" s="1"/>
  <c r="K30" i="32" s="1"/>
  <c r="L30" i="32" s="1"/>
  <c r="M30" i="32" s="1"/>
  <c r="G29" i="32"/>
  <c r="H29" i="32" s="1"/>
  <c r="I29" i="32" s="1"/>
  <c r="J29" i="32" s="1"/>
  <c r="K29" i="32" s="1"/>
  <c r="L29" i="32" s="1"/>
  <c r="M29" i="32" s="1"/>
  <c r="H28" i="32"/>
  <c r="I28" i="32" s="1"/>
  <c r="J28" i="32" s="1"/>
  <c r="K28" i="32" s="1"/>
  <c r="L28" i="32" s="1"/>
  <c r="M28" i="32" s="1"/>
  <c r="G28" i="32"/>
  <c r="H27" i="32"/>
  <c r="I27" i="32" s="1"/>
  <c r="J27" i="32" s="1"/>
  <c r="K27" i="32" s="1"/>
  <c r="L27" i="32" s="1"/>
  <c r="M27" i="32" s="1"/>
  <c r="G27" i="32"/>
  <c r="H26" i="32"/>
  <c r="I26" i="32" s="1"/>
  <c r="J26" i="32" s="1"/>
  <c r="K26" i="32" s="1"/>
  <c r="L26" i="32" s="1"/>
  <c r="M26" i="32" s="1"/>
  <c r="G26" i="32"/>
  <c r="G25" i="32"/>
  <c r="H25" i="32" s="1"/>
  <c r="I25" i="32" s="1"/>
  <c r="J25" i="32" s="1"/>
  <c r="K25" i="32" s="1"/>
  <c r="L25" i="32" s="1"/>
  <c r="M25" i="32" s="1"/>
  <c r="G24" i="32"/>
  <c r="H24" i="32" s="1"/>
  <c r="I24" i="32" s="1"/>
  <c r="J24" i="32" s="1"/>
  <c r="K24" i="32" s="1"/>
  <c r="L24" i="32" s="1"/>
  <c r="M24" i="32" s="1"/>
  <c r="G23" i="32"/>
  <c r="H23" i="32" s="1"/>
  <c r="I23" i="32" s="1"/>
  <c r="J23" i="32" s="1"/>
  <c r="K23" i="32" s="1"/>
  <c r="L23" i="32" s="1"/>
  <c r="M23" i="32" s="1"/>
  <c r="H22" i="32"/>
  <c r="I22" i="32" s="1"/>
  <c r="J22" i="32" s="1"/>
  <c r="K22" i="32" s="1"/>
  <c r="L22" i="32" s="1"/>
  <c r="M22" i="32" s="1"/>
  <c r="G22" i="32"/>
  <c r="H21" i="32"/>
  <c r="I21" i="32" s="1"/>
  <c r="J21" i="32" s="1"/>
  <c r="K21" i="32" s="1"/>
  <c r="L21" i="32" s="1"/>
  <c r="M21" i="32" s="1"/>
  <c r="G21" i="32"/>
  <c r="H20" i="32"/>
  <c r="I20" i="32" s="1"/>
  <c r="J20" i="32" s="1"/>
  <c r="K20" i="32" s="1"/>
  <c r="L20" i="32" s="1"/>
  <c r="M20" i="32" s="1"/>
  <c r="G20" i="32"/>
  <c r="G19" i="32"/>
  <c r="H19" i="32" s="1"/>
  <c r="I19" i="32" s="1"/>
  <c r="J19" i="32" s="1"/>
  <c r="K19" i="32" s="1"/>
  <c r="L19" i="32" s="1"/>
  <c r="M19" i="32" s="1"/>
  <c r="G18" i="32"/>
  <c r="H18" i="32" s="1"/>
  <c r="I18" i="32" s="1"/>
  <c r="J18" i="32" s="1"/>
  <c r="K18" i="32" s="1"/>
  <c r="L18" i="32" s="1"/>
  <c r="M18" i="32" s="1"/>
  <c r="G17" i="32"/>
  <c r="H17" i="32" s="1"/>
  <c r="I17" i="32" s="1"/>
  <c r="J17" i="32" s="1"/>
  <c r="K17" i="32" s="1"/>
  <c r="L17" i="32" s="1"/>
  <c r="M17" i="32" s="1"/>
  <c r="H16" i="32"/>
  <c r="I16" i="32" s="1"/>
  <c r="J16" i="32" s="1"/>
  <c r="K16" i="32" s="1"/>
  <c r="L16" i="32" s="1"/>
  <c r="M16" i="32" s="1"/>
  <c r="G16" i="32"/>
  <c r="H15" i="32"/>
  <c r="I15" i="32" s="1"/>
  <c r="J15" i="32" s="1"/>
  <c r="K15" i="32" s="1"/>
  <c r="L15" i="32" s="1"/>
  <c r="M15" i="32" s="1"/>
  <c r="G15" i="32"/>
  <c r="H14" i="32"/>
  <c r="I14" i="32" s="1"/>
  <c r="J14" i="32" s="1"/>
  <c r="K14" i="32" s="1"/>
  <c r="L14" i="32" s="1"/>
  <c r="M14" i="32" s="1"/>
  <c r="G14" i="32"/>
  <c r="G13" i="32"/>
  <c r="H13" i="32" s="1"/>
  <c r="I13" i="32" s="1"/>
  <c r="J13" i="32" s="1"/>
  <c r="K13" i="32" s="1"/>
  <c r="L13" i="32" s="1"/>
  <c r="M13" i="32" s="1"/>
  <c r="G12" i="32"/>
  <c r="H12" i="32" s="1"/>
  <c r="I12" i="32" s="1"/>
  <c r="J12" i="32" s="1"/>
  <c r="K12" i="32" s="1"/>
  <c r="L12" i="32" s="1"/>
  <c r="M12" i="32" s="1"/>
  <c r="G11" i="32"/>
  <c r="H11" i="32" s="1"/>
  <c r="I11" i="32" s="1"/>
  <c r="J11" i="32" s="1"/>
  <c r="K11" i="32" s="1"/>
  <c r="L11" i="32" s="1"/>
  <c r="M11" i="32" s="1"/>
  <c r="H10" i="32"/>
  <c r="I10" i="32" s="1"/>
  <c r="J10" i="32" s="1"/>
  <c r="K10" i="32" s="1"/>
  <c r="L10" i="32" s="1"/>
  <c r="M10" i="32" s="1"/>
  <c r="G10" i="32"/>
  <c r="H9" i="32"/>
  <c r="I9" i="32" s="1"/>
  <c r="J9" i="32" s="1"/>
  <c r="K9" i="32" s="1"/>
  <c r="L9" i="32" s="1"/>
  <c r="M9" i="32" s="1"/>
  <c r="G9" i="32"/>
  <c r="H8" i="32"/>
  <c r="I8" i="32" s="1"/>
  <c r="J8" i="32" s="1"/>
  <c r="K8" i="32" s="1"/>
  <c r="L8" i="32" s="1"/>
  <c r="M8" i="32" s="1"/>
  <c r="G8" i="32"/>
  <c r="G7" i="32"/>
  <c r="H7" i="32" s="1"/>
  <c r="I7" i="32" s="1"/>
  <c r="J7" i="32" s="1"/>
  <c r="K7" i="32" s="1"/>
  <c r="L7" i="32" s="1"/>
  <c r="M7" i="32" s="1"/>
  <c r="G6" i="32"/>
  <c r="H6" i="32" s="1"/>
  <c r="I6" i="32" s="1"/>
  <c r="J6" i="32" s="1"/>
  <c r="K6" i="32" s="1"/>
  <c r="L6" i="32" s="1"/>
  <c r="M6" i="32" s="1"/>
  <c r="G5" i="32"/>
  <c r="H5" i="32" s="1"/>
  <c r="I5" i="32" s="1"/>
  <c r="J5" i="32" s="1"/>
  <c r="K5" i="32" s="1"/>
  <c r="L5" i="32" s="1"/>
  <c r="M5" i="32" s="1"/>
  <c r="H4" i="32"/>
  <c r="I4" i="32" s="1"/>
  <c r="J4" i="32" s="1"/>
  <c r="K4" i="32" s="1"/>
  <c r="L4" i="32" s="1"/>
  <c r="M4" i="32" s="1"/>
  <c r="G4" i="32"/>
  <c r="H3" i="32"/>
  <c r="I3" i="32" s="1"/>
  <c r="J3" i="32" s="1"/>
  <c r="K3" i="32" s="1"/>
  <c r="L3" i="32" s="1"/>
  <c r="M3" i="32" s="1"/>
  <c r="G3" i="32"/>
  <c r="H2" i="32"/>
  <c r="I2" i="32" s="1"/>
  <c r="J2" i="32" s="1"/>
  <c r="K2" i="32" s="1"/>
  <c r="L2" i="32" s="1"/>
  <c r="M2" i="32" s="1"/>
  <c r="G2" i="32"/>
  <c r="G31" i="31"/>
  <c r="H31" i="31" s="1"/>
  <c r="I31" i="31" s="1"/>
  <c r="J31" i="31" s="1"/>
  <c r="K31" i="31" s="1"/>
  <c r="L31" i="31" s="1"/>
  <c r="M31" i="31" s="1"/>
  <c r="G30" i="31"/>
  <c r="H30" i="31" s="1"/>
  <c r="I30" i="31" s="1"/>
  <c r="J30" i="31" s="1"/>
  <c r="K30" i="31" s="1"/>
  <c r="L30" i="31" s="1"/>
  <c r="M30" i="31" s="1"/>
  <c r="G29" i="31"/>
  <c r="H29" i="31" s="1"/>
  <c r="I29" i="31" s="1"/>
  <c r="J29" i="31" s="1"/>
  <c r="K29" i="31" s="1"/>
  <c r="L29" i="31" s="1"/>
  <c r="M29" i="31" s="1"/>
  <c r="H28" i="31"/>
  <c r="I28" i="31" s="1"/>
  <c r="J28" i="31" s="1"/>
  <c r="K28" i="31" s="1"/>
  <c r="L28" i="31" s="1"/>
  <c r="M28" i="31" s="1"/>
  <c r="G28" i="31"/>
  <c r="H27" i="31"/>
  <c r="I27" i="31" s="1"/>
  <c r="J27" i="31" s="1"/>
  <c r="K27" i="31" s="1"/>
  <c r="L27" i="31" s="1"/>
  <c r="M27" i="31" s="1"/>
  <c r="G27" i="31"/>
  <c r="H26" i="31"/>
  <c r="I26" i="31" s="1"/>
  <c r="J26" i="31" s="1"/>
  <c r="K26" i="31" s="1"/>
  <c r="L26" i="31" s="1"/>
  <c r="M26" i="31" s="1"/>
  <c r="G26" i="31"/>
  <c r="G25" i="31"/>
  <c r="H25" i="31" s="1"/>
  <c r="I25" i="31" s="1"/>
  <c r="J25" i="31" s="1"/>
  <c r="K25" i="31" s="1"/>
  <c r="L25" i="31" s="1"/>
  <c r="M25" i="31" s="1"/>
  <c r="G24" i="31"/>
  <c r="H24" i="31" s="1"/>
  <c r="I24" i="31" s="1"/>
  <c r="J24" i="31" s="1"/>
  <c r="K24" i="31" s="1"/>
  <c r="L24" i="31" s="1"/>
  <c r="M24" i="31" s="1"/>
  <c r="G23" i="31"/>
  <c r="H23" i="31" s="1"/>
  <c r="I23" i="31" s="1"/>
  <c r="J23" i="31" s="1"/>
  <c r="K23" i="31" s="1"/>
  <c r="L23" i="31" s="1"/>
  <c r="M23" i="31" s="1"/>
  <c r="H22" i="31"/>
  <c r="I22" i="31" s="1"/>
  <c r="J22" i="31" s="1"/>
  <c r="K22" i="31" s="1"/>
  <c r="L22" i="31" s="1"/>
  <c r="M22" i="31" s="1"/>
  <c r="G22" i="31"/>
  <c r="H21" i="31"/>
  <c r="I21" i="31" s="1"/>
  <c r="J21" i="31" s="1"/>
  <c r="K21" i="31" s="1"/>
  <c r="L21" i="31" s="1"/>
  <c r="M21" i="31" s="1"/>
  <c r="G21" i="31"/>
  <c r="H20" i="31"/>
  <c r="I20" i="31" s="1"/>
  <c r="J20" i="31" s="1"/>
  <c r="K20" i="31" s="1"/>
  <c r="L20" i="31" s="1"/>
  <c r="M20" i="31" s="1"/>
  <c r="G20" i="31"/>
  <c r="G19" i="31"/>
  <c r="H19" i="31" s="1"/>
  <c r="I19" i="31" s="1"/>
  <c r="J19" i="31" s="1"/>
  <c r="K19" i="31" s="1"/>
  <c r="L19" i="31" s="1"/>
  <c r="M19" i="31" s="1"/>
  <c r="G18" i="31"/>
  <c r="H18" i="31" s="1"/>
  <c r="I18" i="31" s="1"/>
  <c r="J18" i="31" s="1"/>
  <c r="K18" i="31" s="1"/>
  <c r="L18" i="31" s="1"/>
  <c r="M18" i="31" s="1"/>
  <c r="G17" i="31"/>
  <c r="H17" i="31" s="1"/>
  <c r="I17" i="31" s="1"/>
  <c r="J17" i="31" s="1"/>
  <c r="K17" i="31" s="1"/>
  <c r="L17" i="31" s="1"/>
  <c r="M17" i="31" s="1"/>
  <c r="H16" i="31"/>
  <c r="I16" i="31" s="1"/>
  <c r="J16" i="31" s="1"/>
  <c r="K16" i="31" s="1"/>
  <c r="L16" i="31" s="1"/>
  <c r="M16" i="31" s="1"/>
  <c r="G16" i="31"/>
  <c r="G15" i="31"/>
  <c r="H15" i="31" s="1"/>
  <c r="I15" i="31" s="1"/>
  <c r="J15" i="31" s="1"/>
  <c r="K15" i="31" s="1"/>
  <c r="L15" i="31" s="1"/>
  <c r="M15" i="31" s="1"/>
  <c r="H14" i="31"/>
  <c r="I14" i="31" s="1"/>
  <c r="J14" i="31" s="1"/>
  <c r="K14" i="31" s="1"/>
  <c r="L14" i="31" s="1"/>
  <c r="M14" i="31" s="1"/>
  <c r="G14" i="31"/>
  <c r="G13" i="31"/>
  <c r="H13" i="31" s="1"/>
  <c r="I13" i="31" s="1"/>
  <c r="J13" i="31" s="1"/>
  <c r="K13" i="31" s="1"/>
  <c r="L13" i="31" s="1"/>
  <c r="M13" i="31" s="1"/>
  <c r="G12" i="31"/>
  <c r="H12" i="31" s="1"/>
  <c r="I12" i="31" s="1"/>
  <c r="J12" i="31" s="1"/>
  <c r="K12" i="31" s="1"/>
  <c r="L12" i="31" s="1"/>
  <c r="M12" i="31" s="1"/>
  <c r="G11" i="31"/>
  <c r="H11" i="31" s="1"/>
  <c r="I11" i="31" s="1"/>
  <c r="J11" i="31" s="1"/>
  <c r="K11" i="31" s="1"/>
  <c r="L11" i="31" s="1"/>
  <c r="M11" i="31" s="1"/>
  <c r="G10" i="31"/>
  <c r="H10" i="31" s="1"/>
  <c r="I10" i="31" s="1"/>
  <c r="J10" i="31" s="1"/>
  <c r="K10" i="31" s="1"/>
  <c r="L10" i="31" s="1"/>
  <c r="M10" i="31" s="1"/>
  <c r="G9" i="31"/>
  <c r="H9" i="31" s="1"/>
  <c r="I9" i="31" s="1"/>
  <c r="J9" i="31" s="1"/>
  <c r="K9" i="31" s="1"/>
  <c r="L9" i="31" s="1"/>
  <c r="M9" i="31" s="1"/>
  <c r="G8" i="31"/>
  <c r="H8" i="31" s="1"/>
  <c r="I8" i="31" s="1"/>
  <c r="J8" i="31" s="1"/>
  <c r="K8" i="31" s="1"/>
  <c r="L8" i="31" s="1"/>
  <c r="M8" i="31" s="1"/>
  <c r="G7" i="31"/>
  <c r="H7" i="31" s="1"/>
  <c r="I7" i="31" s="1"/>
  <c r="J7" i="31" s="1"/>
  <c r="K7" i="31" s="1"/>
  <c r="L7" i="31" s="1"/>
  <c r="M7" i="31" s="1"/>
  <c r="G6" i="31"/>
  <c r="H6" i="31" s="1"/>
  <c r="I6" i="31" s="1"/>
  <c r="J6" i="31" s="1"/>
  <c r="K6" i="31" s="1"/>
  <c r="L6" i="31" s="1"/>
  <c r="M6" i="31" s="1"/>
  <c r="G5" i="31"/>
  <c r="H5" i="31" s="1"/>
  <c r="I5" i="31" s="1"/>
  <c r="J5" i="31" s="1"/>
  <c r="K5" i="31" s="1"/>
  <c r="L5" i="31" s="1"/>
  <c r="M5" i="31" s="1"/>
  <c r="G4" i="31"/>
  <c r="H4" i="31" s="1"/>
  <c r="I4" i="31" s="1"/>
  <c r="J4" i="31" s="1"/>
  <c r="K4" i="31" s="1"/>
  <c r="L4" i="31" s="1"/>
  <c r="M4" i="31" s="1"/>
  <c r="G3" i="31"/>
  <c r="H3" i="31" s="1"/>
  <c r="I3" i="31" s="1"/>
  <c r="J3" i="31" s="1"/>
  <c r="K3" i="31" s="1"/>
  <c r="L3" i="31" s="1"/>
  <c r="M3" i="31" s="1"/>
  <c r="G2" i="31"/>
  <c r="H2" i="31" s="1"/>
  <c r="I2" i="31" s="1"/>
  <c r="J2" i="31" s="1"/>
  <c r="K2" i="31" s="1"/>
  <c r="L2" i="31" s="1"/>
  <c r="M2" i="31" s="1"/>
  <c r="G31" i="30"/>
  <c r="H31" i="30" s="1"/>
  <c r="I31" i="30" s="1"/>
  <c r="J31" i="30" s="1"/>
  <c r="K31" i="30" s="1"/>
  <c r="L31" i="30" s="1"/>
  <c r="M31" i="30" s="1"/>
  <c r="G30" i="30"/>
  <c r="H30" i="30" s="1"/>
  <c r="I30" i="30" s="1"/>
  <c r="J30" i="30" s="1"/>
  <c r="K30" i="30" s="1"/>
  <c r="L30" i="30" s="1"/>
  <c r="M30" i="30" s="1"/>
  <c r="G29" i="30"/>
  <c r="H29" i="30" s="1"/>
  <c r="I29" i="30" s="1"/>
  <c r="J29" i="30" s="1"/>
  <c r="K29" i="30" s="1"/>
  <c r="L29" i="30" s="1"/>
  <c r="M29" i="30" s="1"/>
  <c r="G28" i="30"/>
  <c r="H28" i="30" s="1"/>
  <c r="I28" i="30" s="1"/>
  <c r="J28" i="30" s="1"/>
  <c r="K28" i="30" s="1"/>
  <c r="L28" i="30" s="1"/>
  <c r="M28" i="30" s="1"/>
  <c r="G27" i="30"/>
  <c r="H27" i="30" s="1"/>
  <c r="I27" i="30" s="1"/>
  <c r="J27" i="30" s="1"/>
  <c r="K27" i="30" s="1"/>
  <c r="L27" i="30" s="1"/>
  <c r="M27" i="30" s="1"/>
  <c r="G26" i="30"/>
  <c r="H26" i="30" s="1"/>
  <c r="I26" i="30" s="1"/>
  <c r="J26" i="30" s="1"/>
  <c r="K26" i="30" s="1"/>
  <c r="L26" i="30" s="1"/>
  <c r="M26" i="30" s="1"/>
  <c r="I25" i="30"/>
  <c r="J25" i="30" s="1"/>
  <c r="K25" i="30" s="1"/>
  <c r="L25" i="30" s="1"/>
  <c r="M25" i="30" s="1"/>
  <c r="H25" i="30"/>
  <c r="G25" i="30"/>
  <c r="I24" i="30"/>
  <c r="J24" i="30" s="1"/>
  <c r="K24" i="30" s="1"/>
  <c r="L24" i="30" s="1"/>
  <c r="M24" i="30" s="1"/>
  <c r="H24" i="30"/>
  <c r="G24" i="30"/>
  <c r="I23" i="30"/>
  <c r="J23" i="30" s="1"/>
  <c r="K23" i="30" s="1"/>
  <c r="L23" i="30" s="1"/>
  <c r="M23" i="30" s="1"/>
  <c r="H23" i="30"/>
  <c r="G23" i="30"/>
  <c r="H22" i="30"/>
  <c r="I22" i="30" s="1"/>
  <c r="J22" i="30" s="1"/>
  <c r="K22" i="30" s="1"/>
  <c r="L22" i="30" s="1"/>
  <c r="M22" i="30" s="1"/>
  <c r="G22" i="30"/>
  <c r="H21" i="30"/>
  <c r="I21" i="30" s="1"/>
  <c r="J21" i="30" s="1"/>
  <c r="K21" i="30" s="1"/>
  <c r="L21" i="30" s="1"/>
  <c r="M21" i="30" s="1"/>
  <c r="G21" i="30"/>
  <c r="H20" i="30"/>
  <c r="I20" i="30" s="1"/>
  <c r="J20" i="30" s="1"/>
  <c r="K20" i="30" s="1"/>
  <c r="L20" i="30" s="1"/>
  <c r="M20" i="30" s="1"/>
  <c r="G20" i="30"/>
  <c r="G19" i="30"/>
  <c r="H19" i="30" s="1"/>
  <c r="I19" i="30" s="1"/>
  <c r="J19" i="30" s="1"/>
  <c r="K19" i="30" s="1"/>
  <c r="L19" i="30" s="1"/>
  <c r="M19" i="30" s="1"/>
  <c r="G18" i="30"/>
  <c r="H18" i="30" s="1"/>
  <c r="I18" i="30" s="1"/>
  <c r="J18" i="30" s="1"/>
  <c r="K18" i="30" s="1"/>
  <c r="L18" i="30" s="1"/>
  <c r="M18" i="30" s="1"/>
  <c r="G17" i="30"/>
  <c r="H17" i="30" s="1"/>
  <c r="I17" i="30" s="1"/>
  <c r="J17" i="30" s="1"/>
  <c r="K17" i="30" s="1"/>
  <c r="L17" i="30" s="1"/>
  <c r="M17" i="30" s="1"/>
  <c r="G16" i="30"/>
  <c r="H16" i="30" s="1"/>
  <c r="I16" i="30" s="1"/>
  <c r="J16" i="30" s="1"/>
  <c r="K16" i="30" s="1"/>
  <c r="L16" i="30" s="1"/>
  <c r="M16" i="30" s="1"/>
  <c r="G15" i="30"/>
  <c r="H15" i="30" s="1"/>
  <c r="I15" i="30" s="1"/>
  <c r="J15" i="30" s="1"/>
  <c r="K15" i="30" s="1"/>
  <c r="L15" i="30" s="1"/>
  <c r="M15" i="30" s="1"/>
  <c r="G14" i="30"/>
  <c r="H14" i="30" s="1"/>
  <c r="I14" i="30" s="1"/>
  <c r="J14" i="30" s="1"/>
  <c r="K14" i="30" s="1"/>
  <c r="L14" i="30" s="1"/>
  <c r="M14" i="30" s="1"/>
  <c r="G13" i="30"/>
  <c r="H13" i="30" s="1"/>
  <c r="I13" i="30" s="1"/>
  <c r="J13" i="30" s="1"/>
  <c r="K13" i="30" s="1"/>
  <c r="L13" i="30" s="1"/>
  <c r="M13" i="30" s="1"/>
  <c r="G12" i="30"/>
  <c r="H12" i="30" s="1"/>
  <c r="I12" i="30" s="1"/>
  <c r="J12" i="30" s="1"/>
  <c r="K12" i="30" s="1"/>
  <c r="L12" i="30" s="1"/>
  <c r="M12" i="30" s="1"/>
  <c r="G11" i="30"/>
  <c r="H11" i="30" s="1"/>
  <c r="I11" i="30" s="1"/>
  <c r="J11" i="30" s="1"/>
  <c r="K11" i="30" s="1"/>
  <c r="L11" i="30" s="1"/>
  <c r="M11" i="30" s="1"/>
  <c r="G10" i="30"/>
  <c r="H10" i="30" s="1"/>
  <c r="I10" i="30" s="1"/>
  <c r="J10" i="30" s="1"/>
  <c r="K10" i="30" s="1"/>
  <c r="L10" i="30" s="1"/>
  <c r="M10" i="30" s="1"/>
  <c r="G9" i="30"/>
  <c r="H9" i="30" s="1"/>
  <c r="I9" i="30" s="1"/>
  <c r="J9" i="30" s="1"/>
  <c r="K9" i="30" s="1"/>
  <c r="L9" i="30" s="1"/>
  <c r="M9" i="30" s="1"/>
  <c r="G8" i="30"/>
  <c r="H8" i="30" s="1"/>
  <c r="I8" i="30" s="1"/>
  <c r="J8" i="30" s="1"/>
  <c r="K8" i="30" s="1"/>
  <c r="L8" i="30" s="1"/>
  <c r="M8" i="30" s="1"/>
  <c r="G7" i="30"/>
  <c r="H7" i="30" s="1"/>
  <c r="I7" i="30" s="1"/>
  <c r="J7" i="30" s="1"/>
  <c r="K7" i="30" s="1"/>
  <c r="L7" i="30" s="1"/>
  <c r="M7" i="30" s="1"/>
  <c r="G6" i="30"/>
  <c r="H6" i="30" s="1"/>
  <c r="I6" i="30" s="1"/>
  <c r="J6" i="30" s="1"/>
  <c r="K6" i="30" s="1"/>
  <c r="L6" i="30" s="1"/>
  <c r="M6" i="30" s="1"/>
  <c r="G5" i="30"/>
  <c r="H5" i="30" s="1"/>
  <c r="I5" i="30" s="1"/>
  <c r="J5" i="30" s="1"/>
  <c r="K5" i="30" s="1"/>
  <c r="L5" i="30" s="1"/>
  <c r="M5" i="30" s="1"/>
  <c r="G4" i="30"/>
  <c r="H4" i="30" s="1"/>
  <c r="I4" i="30" s="1"/>
  <c r="J4" i="30" s="1"/>
  <c r="K4" i="30" s="1"/>
  <c r="L4" i="30" s="1"/>
  <c r="M4" i="30" s="1"/>
  <c r="G3" i="30"/>
  <c r="H3" i="30" s="1"/>
  <c r="I3" i="30" s="1"/>
  <c r="J3" i="30" s="1"/>
  <c r="K3" i="30" s="1"/>
  <c r="L3" i="30" s="1"/>
  <c r="M3" i="30" s="1"/>
  <c r="G2" i="30"/>
  <c r="H2" i="30" s="1"/>
  <c r="I2" i="30" s="1"/>
  <c r="J2" i="30" s="1"/>
  <c r="K2" i="30" s="1"/>
  <c r="L2" i="30" s="1"/>
  <c r="M2" i="30" s="1"/>
  <c r="H31" i="29"/>
  <c r="I31" i="29" s="1"/>
  <c r="J31" i="29" s="1"/>
  <c r="K31" i="29" s="1"/>
  <c r="L31" i="29" s="1"/>
  <c r="M31" i="29" s="1"/>
  <c r="G31" i="29"/>
  <c r="H30" i="29"/>
  <c r="I30" i="29" s="1"/>
  <c r="J30" i="29" s="1"/>
  <c r="K30" i="29" s="1"/>
  <c r="L30" i="29" s="1"/>
  <c r="M30" i="29" s="1"/>
  <c r="G30" i="29"/>
  <c r="H29" i="29"/>
  <c r="I29" i="29" s="1"/>
  <c r="J29" i="29" s="1"/>
  <c r="K29" i="29" s="1"/>
  <c r="L29" i="29" s="1"/>
  <c r="M29" i="29" s="1"/>
  <c r="G29" i="29"/>
  <c r="G28" i="29"/>
  <c r="H28" i="29" s="1"/>
  <c r="I28" i="29" s="1"/>
  <c r="J28" i="29" s="1"/>
  <c r="K28" i="29" s="1"/>
  <c r="L28" i="29" s="1"/>
  <c r="M28" i="29" s="1"/>
  <c r="G27" i="29"/>
  <c r="H27" i="29" s="1"/>
  <c r="I27" i="29" s="1"/>
  <c r="J27" i="29" s="1"/>
  <c r="K27" i="29" s="1"/>
  <c r="L27" i="29" s="1"/>
  <c r="M27" i="29" s="1"/>
  <c r="G26" i="29"/>
  <c r="H26" i="29" s="1"/>
  <c r="I26" i="29" s="1"/>
  <c r="J26" i="29" s="1"/>
  <c r="K26" i="29" s="1"/>
  <c r="L26" i="29" s="1"/>
  <c r="M26" i="29" s="1"/>
  <c r="H25" i="29"/>
  <c r="I25" i="29" s="1"/>
  <c r="J25" i="29" s="1"/>
  <c r="K25" i="29" s="1"/>
  <c r="L25" i="29" s="1"/>
  <c r="M25" i="29" s="1"/>
  <c r="G25" i="29"/>
  <c r="H24" i="29"/>
  <c r="I24" i="29" s="1"/>
  <c r="J24" i="29" s="1"/>
  <c r="K24" i="29" s="1"/>
  <c r="L24" i="29" s="1"/>
  <c r="M24" i="29" s="1"/>
  <c r="G24" i="29"/>
  <c r="H23" i="29"/>
  <c r="I23" i="29" s="1"/>
  <c r="J23" i="29" s="1"/>
  <c r="K23" i="29" s="1"/>
  <c r="L23" i="29" s="1"/>
  <c r="M23" i="29" s="1"/>
  <c r="G23" i="29"/>
  <c r="G22" i="29"/>
  <c r="H22" i="29" s="1"/>
  <c r="I22" i="29" s="1"/>
  <c r="J22" i="29" s="1"/>
  <c r="K22" i="29" s="1"/>
  <c r="L22" i="29" s="1"/>
  <c r="M22" i="29" s="1"/>
  <c r="G21" i="29"/>
  <c r="H21" i="29" s="1"/>
  <c r="I21" i="29" s="1"/>
  <c r="J21" i="29" s="1"/>
  <c r="K21" i="29" s="1"/>
  <c r="L21" i="29" s="1"/>
  <c r="M21" i="29" s="1"/>
  <c r="G20" i="29"/>
  <c r="H20" i="29" s="1"/>
  <c r="I20" i="29" s="1"/>
  <c r="J20" i="29" s="1"/>
  <c r="K20" i="29" s="1"/>
  <c r="L20" i="29" s="1"/>
  <c r="M20" i="29" s="1"/>
  <c r="H19" i="29"/>
  <c r="I19" i="29" s="1"/>
  <c r="J19" i="29" s="1"/>
  <c r="K19" i="29" s="1"/>
  <c r="L19" i="29" s="1"/>
  <c r="M19" i="29" s="1"/>
  <c r="G19" i="29"/>
  <c r="H18" i="29"/>
  <c r="I18" i="29" s="1"/>
  <c r="J18" i="29" s="1"/>
  <c r="K18" i="29" s="1"/>
  <c r="L18" i="29" s="1"/>
  <c r="M18" i="29" s="1"/>
  <c r="G18" i="29"/>
  <c r="H17" i="29"/>
  <c r="I17" i="29" s="1"/>
  <c r="J17" i="29" s="1"/>
  <c r="K17" i="29" s="1"/>
  <c r="L17" i="29" s="1"/>
  <c r="M17" i="29" s="1"/>
  <c r="G17" i="29"/>
  <c r="G16" i="29"/>
  <c r="H16" i="29" s="1"/>
  <c r="I16" i="29" s="1"/>
  <c r="J16" i="29" s="1"/>
  <c r="K16" i="29" s="1"/>
  <c r="L16" i="29" s="1"/>
  <c r="M16" i="29" s="1"/>
  <c r="G15" i="29"/>
  <c r="H15" i="29" s="1"/>
  <c r="I15" i="29" s="1"/>
  <c r="J15" i="29" s="1"/>
  <c r="K15" i="29" s="1"/>
  <c r="L15" i="29" s="1"/>
  <c r="M15" i="29" s="1"/>
  <c r="G14" i="29"/>
  <c r="H14" i="29" s="1"/>
  <c r="I14" i="29" s="1"/>
  <c r="J14" i="29" s="1"/>
  <c r="K14" i="29" s="1"/>
  <c r="L14" i="29" s="1"/>
  <c r="M14" i="29" s="1"/>
  <c r="G13" i="29"/>
  <c r="H13" i="29" s="1"/>
  <c r="I13" i="29" s="1"/>
  <c r="J13" i="29" s="1"/>
  <c r="K13" i="29" s="1"/>
  <c r="L13" i="29" s="1"/>
  <c r="M13" i="29" s="1"/>
  <c r="G12" i="29"/>
  <c r="H12" i="29" s="1"/>
  <c r="I12" i="29" s="1"/>
  <c r="J12" i="29" s="1"/>
  <c r="K12" i="29" s="1"/>
  <c r="L12" i="29" s="1"/>
  <c r="M12" i="29" s="1"/>
  <c r="G11" i="29"/>
  <c r="H11" i="29" s="1"/>
  <c r="I11" i="29" s="1"/>
  <c r="J11" i="29" s="1"/>
  <c r="K11" i="29" s="1"/>
  <c r="L11" i="29" s="1"/>
  <c r="M11" i="29" s="1"/>
  <c r="G10" i="29"/>
  <c r="H10" i="29" s="1"/>
  <c r="I10" i="29" s="1"/>
  <c r="J10" i="29" s="1"/>
  <c r="K10" i="29" s="1"/>
  <c r="L10" i="29" s="1"/>
  <c r="M10" i="29" s="1"/>
  <c r="G9" i="29"/>
  <c r="H9" i="29" s="1"/>
  <c r="I9" i="29" s="1"/>
  <c r="J9" i="29" s="1"/>
  <c r="K9" i="29" s="1"/>
  <c r="L9" i="29" s="1"/>
  <c r="M9" i="29" s="1"/>
  <c r="G8" i="29"/>
  <c r="H8" i="29" s="1"/>
  <c r="I8" i="29" s="1"/>
  <c r="J8" i="29" s="1"/>
  <c r="K8" i="29" s="1"/>
  <c r="L8" i="29" s="1"/>
  <c r="M8" i="29" s="1"/>
  <c r="G7" i="29"/>
  <c r="H7" i="29" s="1"/>
  <c r="I7" i="29" s="1"/>
  <c r="J7" i="29" s="1"/>
  <c r="K7" i="29" s="1"/>
  <c r="L7" i="29" s="1"/>
  <c r="M7" i="29" s="1"/>
  <c r="G6" i="29"/>
  <c r="H6" i="29" s="1"/>
  <c r="I6" i="29" s="1"/>
  <c r="J6" i="29" s="1"/>
  <c r="K6" i="29" s="1"/>
  <c r="L6" i="29" s="1"/>
  <c r="M6" i="29" s="1"/>
  <c r="G5" i="29"/>
  <c r="H5" i="29" s="1"/>
  <c r="I5" i="29" s="1"/>
  <c r="J5" i="29" s="1"/>
  <c r="K5" i="29" s="1"/>
  <c r="L5" i="29" s="1"/>
  <c r="M5" i="29" s="1"/>
  <c r="G4" i="29"/>
  <c r="H4" i="29" s="1"/>
  <c r="I4" i="29" s="1"/>
  <c r="J4" i="29" s="1"/>
  <c r="K4" i="29" s="1"/>
  <c r="L4" i="29" s="1"/>
  <c r="M4" i="29" s="1"/>
  <c r="G3" i="29"/>
  <c r="H3" i="29" s="1"/>
  <c r="I3" i="29" s="1"/>
  <c r="J3" i="29" s="1"/>
  <c r="K3" i="29" s="1"/>
  <c r="L3" i="29" s="1"/>
  <c r="M3" i="29" s="1"/>
  <c r="G2" i="29"/>
  <c r="H2" i="29" s="1"/>
  <c r="I2" i="29" s="1"/>
  <c r="J2" i="29" s="1"/>
  <c r="K2" i="29" s="1"/>
  <c r="L2" i="29" s="1"/>
  <c r="M2" i="29" s="1"/>
  <c r="H31" i="28"/>
  <c r="I31" i="28" s="1"/>
  <c r="J31" i="28" s="1"/>
  <c r="K31" i="28" s="1"/>
  <c r="L31" i="28" s="1"/>
  <c r="M31" i="28" s="1"/>
  <c r="G31" i="28"/>
  <c r="H30" i="28"/>
  <c r="I30" i="28" s="1"/>
  <c r="J30" i="28" s="1"/>
  <c r="K30" i="28" s="1"/>
  <c r="L30" i="28" s="1"/>
  <c r="M30" i="28" s="1"/>
  <c r="G30" i="28"/>
  <c r="H29" i="28"/>
  <c r="I29" i="28" s="1"/>
  <c r="J29" i="28" s="1"/>
  <c r="K29" i="28" s="1"/>
  <c r="L29" i="28" s="1"/>
  <c r="M29" i="28" s="1"/>
  <c r="G29" i="28"/>
  <c r="G28" i="28"/>
  <c r="H28" i="28" s="1"/>
  <c r="I28" i="28" s="1"/>
  <c r="J28" i="28" s="1"/>
  <c r="K28" i="28" s="1"/>
  <c r="L28" i="28" s="1"/>
  <c r="M28" i="28" s="1"/>
  <c r="G27" i="28"/>
  <c r="H27" i="28" s="1"/>
  <c r="I27" i="28" s="1"/>
  <c r="J27" i="28" s="1"/>
  <c r="K27" i="28" s="1"/>
  <c r="L27" i="28" s="1"/>
  <c r="M27" i="28" s="1"/>
  <c r="G26" i="28"/>
  <c r="H26" i="28" s="1"/>
  <c r="I26" i="28" s="1"/>
  <c r="J26" i="28" s="1"/>
  <c r="K26" i="28" s="1"/>
  <c r="L26" i="28" s="1"/>
  <c r="M26" i="28" s="1"/>
  <c r="G25" i="28"/>
  <c r="H25" i="28" s="1"/>
  <c r="I25" i="28" s="1"/>
  <c r="J25" i="28" s="1"/>
  <c r="K25" i="28" s="1"/>
  <c r="L25" i="28" s="1"/>
  <c r="M25" i="28" s="1"/>
  <c r="G24" i="28"/>
  <c r="H24" i="28" s="1"/>
  <c r="I24" i="28" s="1"/>
  <c r="J24" i="28" s="1"/>
  <c r="K24" i="28" s="1"/>
  <c r="L24" i="28" s="1"/>
  <c r="M24" i="28" s="1"/>
  <c r="G23" i="28"/>
  <c r="H23" i="28" s="1"/>
  <c r="I23" i="28" s="1"/>
  <c r="J23" i="28" s="1"/>
  <c r="K23" i="28" s="1"/>
  <c r="L23" i="28" s="1"/>
  <c r="M23" i="28" s="1"/>
  <c r="I22" i="28"/>
  <c r="J22" i="28" s="1"/>
  <c r="K22" i="28" s="1"/>
  <c r="L22" i="28" s="1"/>
  <c r="M22" i="28" s="1"/>
  <c r="H22" i="28"/>
  <c r="G22" i="28"/>
  <c r="I21" i="28"/>
  <c r="J21" i="28" s="1"/>
  <c r="K21" i="28" s="1"/>
  <c r="L21" i="28" s="1"/>
  <c r="M21" i="28" s="1"/>
  <c r="H21" i="28"/>
  <c r="G21" i="28"/>
  <c r="I20" i="28"/>
  <c r="J20" i="28" s="1"/>
  <c r="K20" i="28" s="1"/>
  <c r="L20" i="28" s="1"/>
  <c r="M20" i="28" s="1"/>
  <c r="H20" i="28"/>
  <c r="G20" i="28"/>
  <c r="H19" i="28"/>
  <c r="I19" i="28" s="1"/>
  <c r="J19" i="28" s="1"/>
  <c r="K19" i="28" s="1"/>
  <c r="L19" i="28" s="1"/>
  <c r="M19" i="28" s="1"/>
  <c r="G19" i="28"/>
  <c r="G18" i="28"/>
  <c r="H18" i="28" s="1"/>
  <c r="I18" i="28" s="1"/>
  <c r="J18" i="28" s="1"/>
  <c r="K18" i="28" s="1"/>
  <c r="L18" i="28" s="1"/>
  <c r="M18" i="28" s="1"/>
  <c r="G17" i="28"/>
  <c r="H17" i="28" s="1"/>
  <c r="I17" i="28" s="1"/>
  <c r="J17" i="28" s="1"/>
  <c r="K17" i="28" s="1"/>
  <c r="L17" i="28" s="1"/>
  <c r="M17" i="28" s="1"/>
  <c r="G16" i="28"/>
  <c r="H16" i="28" s="1"/>
  <c r="I16" i="28" s="1"/>
  <c r="J16" i="28" s="1"/>
  <c r="K16" i="28" s="1"/>
  <c r="L16" i="28" s="1"/>
  <c r="M16" i="28" s="1"/>
  <c r="G15" i="28"/>
  <c r="H15" i="28" s="1"/>
  <c r="I15" i="28" s="1"/>
  <c r="J15" i="28" s="1"/>
  <c r="K15" i="28" s="1"/>
  <c r="L15" i="28" s="1"/>
  <c r="M15" i="28" s="1"/>
  <c r="G14" i="28"/>
  <c r="H14" i="28" s="1"/>
  <c r="I14" i="28" s="1"/>
  <c r="J14" i="28" s="1"/>
  <c r="K14" i="28" s="1"/>
  <c r="L14" i="28" s="1"/>
  <c r="M14" i="28" s="1"/>
  <c r="G13" i="28"/>
  <c r="H13" i="28" s="1"/>
  <c r="I13" i="28" s="1"/>
  <c r="J13" i="28" s="1"/>
  <c r="K13" i="28" s="1"/>
  <c r="L13" i="28" s="1"/>
  <c r="M13" i="28" s="1"/>
  <c r="G12" i="28"/>
  <c r="H12" i="28" s="1"/>
  <c r="I12" i="28" s="1"/>
  <c r="J12" i="28" s="1"/>
  <c r="K12" i="28" s="1"/>
  <c r="L12" i="28" s="1"/>
  <c r="M12" i="28" s="1"/>
  <c r="G11" i="28"/>
  <c r="H11" i="28" s="1"/>
  <c r="I11" i="28" s="1"/>
  <c r="J11" i="28" s="1"/>
  <c r="K11" i="28" s="1"/>
  <c r="L11" i="28" s="1"/>
  <c r="M11" i="28" s="1"/>
  <c r="N11" i="28" s="1"/>
  <c r="G10" i="28"/>
  <c r="H10" i="28" s="1"/>
  <c r="I10" i="28" s="1"/>
  <c r="J10" i="28" s="1"/>
  <c r="K10" i="28" s="1"/>
  <c r="L10" i="28" s="1"/>
  <c r="M10" i="28" s="1"/>
  <c r="G9" i="28"/>
  <c r="H9" i="28" s="1"/>
  <c r="I9" i="28" s="1"/>
  <c r="J9" i="28" s="1"/>
  <c r="K9" i="28" s="1"/>
  <c r="L9" i="28" s="1"/>
  <c r="M9" i="28" s="1"/>
  <c r="G8" i="28"/>
  <c r="H8" i="28" s="1"/>
  <c r="I8" i="28" s="1"/>
  <c r="J8" i="28" s="1"/>
  <c r="K8" i="28" s="1"/>
  <c r="L8" i="28" s="1"/>
  <c r="M8" i="28" s="1"/>
  <c r="G7" i="28"/>
  <c r="H7" i="28" s="1"/>
  <c r="I7" i="28" s="1"/>
  <c r="J7" i="28" s="1"/>
  <c r="K7" i="28" s="1"/>
  <c r="L7" i="28" s="1"/>
  <c r="M7" i="28" s="1"/>
  <c r="G6" i="28"/>
  <c r="H6" i="28" s="1"/>
  <c r="I6" i="28" s="1"/>
  <c r="J6" i="28" s="1"/>
  <c r="K6" i="28" s="1"/>
  <c r="L6" i="28" s="1"/>
  <c r="M6" i="28" s="1"/>
  <c r="G5" i="28"/>
  <c r="H5" i="28" s="1"/>
  <c r="I5" i="28" s="1"/>
  <c r="J5" i="28" s="1"/>
  <c r="K5" i="28" s="1"/>
  <c r="L5" i="28" s="1"/>
  <c r="M5" i="28" s="1"/>
  <c r="G4" i="28"/>
  <c r="H4" i="28" s="1"/>
  <c r="I4" i="28" s="1"/>
  <c r="J4" i="28" s="1"/>
  <c r="K4" i="28" s="1"/>
  <c r="L4" i="28" s="1"/>
  <c r="M4" i="28" s="1"/>
  <c r="G3" i="28"/>
  <c r="H3" i="28" s="1"/>
  <c r="I3" i="28" s="1"/>
  <c r="J3" i="28" s="1"/>
  <c r="K3" i="28" s="1"/>
  <c r="L3" i="28" s="1"/>
  <c r="M3" i="28" s="1"/>
  <c r="G2" i="28"/>
  <c r="H2" i="28" s="1"/>
  <c r="I2" i="28" s="1"/>
  <c r="J2" i="28" s="1"/>
  <c r="K2" i="28" s="1"/>
  <c r="L2" i="28" s="1"/>
  <c r="M2" i="28" s="1"/>
  <c r="G31" i="27"/>
  <c r="H31" i="27" s="1"/>
  <c r="I31" i="27" s="1"/>
  <c r="J31" i="27" s="1"/>
  <c r="K31" i="27" s="1"/>
  <c r="L31" i="27" s="1"/>
  <c r="M31" i="27" s="1"/>
  <c r="G30" i="27"/>
  <c r="H30" i="27" s="1"/>
  <c r="I30" i="27" s="1"/>
  <c r="J30" i="27" s="1"/>
  <c r="K30" i="27" s="1"/>
  <c r="L30" i="27" s="1"/>
  <c r="M30" i="27" s="1"/>
  <c r="G29" i="27"/>
  <c r="H29" i="27" s="1"/>
  <c r="I29" i="27" s="1"/>
  <c r="J29" i="27" s="1"/>
  <c r="K29" i="27" s="1"/>
  <c r="L29" i="27" s="1"/>
  <c r="M29" i="27" s="1"/>
  <c r="G28" i="27"/>
  <c r="H28" i="27" s="1"/>
  <c r="I28" i="27" s="1"/>
  <c r="J28" i="27" s="1"/>
  <c r="K28" i="27" s="1"/>
  <c r="L28" i="27" s="1"/>
  <c r="M28" i="27" s="1"/>
  <c r="G27" i="27"/>
  <c r="H27" i="27" s="1"/>
  <c r="I27" i="27" s="1"/>
  <c r="J27" i="27" s="1"/>
  <c r="K27" i="27" s="1"/>
  <c r="L27" i="27" s="1"/>
  <c r="M27" i="27" s="1"/>
  <c r="G26" i="27"/>
  <c r="H26" i="27" s="1"/>
  <c r="I26" i="27" s="1"/>
  <c r="J26" i="27" s="1"/>
  <c r="K26" i="27" s="1"/>
  <c r="L26" i="27" s="1"/>
  <c r="M26" i="27" s="1"/>
  <c r="H25" i="27"/>
  <c r="I25" i="27" s="1"/>
  <c r="J25" i="27" s="1"/>
  <c r="K25" i="27" s="1"/>
  <c r="L25" i="27" s="1"/>
  <c r="M25" i="27" s="1"/>
  <c r="G25" i="27"/>
  <c r="H24" i="27"/>
  <c r="I24" i="27" s="1"/>
  <c r="J24" i="27" s="1"/>
  <c r="K24" i="27" s="1"/>
  <c r="L24" i="27" s="1"/>
  <c r="M24" i="27" s="1"/>
  <c r="G24" i="27"/>
  <c r="H23" i="27"/>
  <c r="I23" i="27" s="1"/>
  <c r="J23" i="27" s="1"/>
  <c r="K23" i="27" s="1"/>
  <c r="L23" i="27" s="1"/>
  <c r="M23" i="27" s="1"/>
  <c r="G23" i="27"/>
  <c r="G22" i="27"/>
  <c r="H22" i="27" s="1"/>
  <c r="I22" i="27" s="1"/>
  <c r="J22" i="27" s="1"/>
  <c r="K22" i="27" s="1"/>
  <c r="L22" i="27" s="1"/>
  <c r="M22" i="27" s="1"/>
  <c r="G21" i="27"/>
  <c r="H21" i="27" s="1"/>
  <c r="I21" i="27" s="1"/>
  <c r="J21" i="27" s="1"/>
  <c r="K21" i="27" s="1"/>
  <c r="L21" i="27" s="1"/>
  <c r="M21" i="27" s="1"/>
  <c r="G20" i="27"/>
  <c r="H20" i="27" s="1"/>
  <c r="I20" i="27" s="1"/>
  <c r="J20" i="27" s="1"/>
  <c r="K20" i="27" s="1"/>
  <c r="L20" i="27" s="1"/>
  <c r="M20" i="27" s="1"/>
  <c r="G19" i="27"/>
  <c r="H19" i="27" s="1"/>
  <c r="I19" i="27" s="1"/>
  <c r="J19" i="27" s="1"/>
  <c r="K19" i="27" s="1"/>
  <c r="L19" i="27" s="1"/>
  <c r="M19" i="27" s="1"/>
  <c r="G18" i="27"/>
  <c r="H18" i="27" s="1"/>
  <c r="I18" i="27" s="1"/>
  <c r="J18" i="27" s="1"/>
  <c r="K18" i="27" s="1"/>
  <c r="L18" i="27" s="1"/>
  <c r="M18" i="27" s="1"/>
  <c r="J17" i="27"/>
  <c r="K17" i="27" s="1"/>
  <c r="L17" i="27" s="1"/>
  <c r="M17" i="27" s="1"/>
  <c r="G17" i="27"/>
  <c r="H17" i="27" s="1"/>
  <c r="I17" i="27" s="1"/>
  <c r="G16" i="27"/>
  <c r="H16" i="27" s="1"/>
  <c r="I16" i="27" s="1"/>
  <c r="J16" i="27" s="1"/>
  <c r="K16" i="27" s="1"/>
  <c r="L16" i="27" s="1"/>
  <c r="M16" i="27" s="1"/>
  <c r="G15" i="27"/>
  <c r="H15" i="27" s="1"/>
  <c r="I15" i="27" s="1"/>
  <c r="J15" i="27" s="1"/>
  <c r="K15" i="27" s="1"/>
  <c r="L15" i="27" s="1"/>
  <c r="M15" i="27" s="1"/>
  <c r="G14" i="27"/>
  <c r="H14" i="27" s="1"/>
  <c r="I14" i="27" s="1"/>
  <c r="J14" i="27" s="1"/>
  <c r="K14" i="27" s="1"/>
  <c r="L14" i="27" s="1"/>
  <c r="M14" i="27" s="1"/>
  <c r="G13" i="27"/>
  <c r="H13" i="27" s="1"/>
  <c r="I13" i="27" s="1"/>
  <c r="J13" i="27" s="1"/>
  <c r="K13" i="27" s="1"/>
  <c r="L13" i="27" s="1"/>
  <c r="M13" i="27" s="1"/>
  <c r="G12" i="27"/>
  <c r="H12" i="27" s="1"/>
  <c r="I12" i="27" s="1"/>
  <c r="J12" i="27" s="1"/>
  <c r="K12" i="27" s="1"/>
  <c r="L12" i="27" s="1"/>
  <c r="M12" i="27" s="1"/>
  <c r="G11" i="27"/>
  <c r="H11" i="27" s="1"/>
  <c r="I11" i="27" s="1"/>
  <c r="J11" i="27" s="1"/>
  <c r="K11" i="27" s="1"/>
  <c r="L11" i="27" s="1"/>
  <c r="M11" i="27" s="1"/>
  <c r="G10" i="27"/>
  <c r="H10" i="27" s="1"/>
  <c r="I10" i="27" s="1"/>
  <c r="J10" i="27" s="1"/>
  <c r="K10" i="27" s="1"/>
  <c r="L10" i="27" s="1"/>
  <c r="M10" i="27" s="1"/>
  <c r="G9" i="27"/>
  <c r="H9" i="27" s="1"/>
  <c r="I9" i="27" s="1"/>
  <c r="J9" i="27" s="1"/>
  <c r="K9" i="27" s="1"/>
  <c r="L9" i="27" s="1"/>
  <c r="M9" i="27" s="1"/>
  <c r="G8" i="27"/>
  <c r="H8" i="27" s="1"/>
  <c r="I8" i="27" s="1"/>
  <c r="J8" i="27" s="1"/>
  <c r="K8" i="27" s="1"/>
  <c r="L8" i="27" s="1"/>
  <c r="M8" i="27" s="1"/>
  <c r="G7" i="27"/>
  <c r="H7" i="27" s="1"/>
  <c r="I7" i="27" s="1"/>
  <c r="J7" i="27" s="1"/>
  <c r="K7" i="27" s="1"/>
  <c r="L7" i="27" s="1"/>
  <c r="M7" i="27" s="1"/>
  <c r="G6" i="27"/>
  <c r="H6" i="27" s="1"/>
  <c r="I6" i="27" s="1"/>
  <c r="J6" i="27" s="1"/>
  <c r="K6" i="27" s="1"/>
  <c r="L6" i="27" s="1"/>
  <c r="M6" i="27" s="1"/>
  <c r="G5" i="27"/>
  <c r="H5" i="27" s="1"/>
  <c r="I5" i="27" s="1"/>
  <c r="J5" i="27" s="1"/>
  <c r="K5" i="27" s="1"/>
  <c r="L5" i="27" s="1"/>
  <c r="M5" i="27" s="1"/>
  <c r="G4" i="27"/>
  <c r="H4" i="27" s="1"/>
  <c r="I4" i="27" s="1"/>
  <c r="J4" i="27" s="1"/>
  <c r="K4" i="27" s="1"/>
  <c r="L4" i="27" s="1"/>
  <c r="M4" i="27" s="1"/>
  <c r="G3" i="27"/>
  <c r="H3" i="27" s="1"/>
  <c r="I3" i="27" s="1"/>
  <c r="J3" i="27" s="1"/>
  <c r="K3" i="27" s="1"/>
  <c r="L3" i="27" s="1"/>
  <c r="M3" i="27" s="1"/>
  <c r="G2" i="27"/>
  <c r="H2" i="27" s="1"/>
  <c r="I2" i="27" s="1"/>
  <c r="J2" i="27" s="1"/>
  <c r="K2" i="27" s="1"/>
  <c r="L2" i="27" s="1"/>
  <c r="M2" i="27" s="1"/>
  <c r="G31" i="26"/>
  <c r="H31" i="26" s="1"/>
  <c r="I31" i="26" s="1"/>
  <c r="J31" i="26" s="1"/>
  <c r="K31" i="26" s="1"/>
  <c r="L31" i="26" s="1"/>
  <c r="M31" i="26" s="1"/>
  <c r="G30" i="26"/>
  <c r="H30" i="26" s="1"/>
  <c r="I30" i="26" s="1"/>
  <c r="J30" i="26" s="1"/>
  <c r="K30" i="26" s="1"/>
  <c r="L30" i="26" s="1"/>
  <c r="M30" i="26" s="1"/>
  <c r="G29" i="26"/>
  <c r="H29" i="26" s="1"/>
  <c r="I29" i="26" s="1"/>
  <c r="J29" i="26" s="1"/>
  <c r="K29" i="26" s="1"/>
  <c r="L29" i="26" s="1"/>
  <c r="M29" i="26" s="1"/>
  <c r="H28" i="26"/>
  <c r="I28" i="26" s="1"/>
  <c r="J28" i="26" s="1"/>
  <c r="K28" i="26" s="1"/>
  <c r="L28" i="26" s="1"/>
  <c r="M28" i="26" s="1"/>
  <c r="G28" i="26"/>
  <c r="H27" i="26"/>
  <c r="I27" i="26" s="1"/>
  <c r="J27" i="26" s="1"/>
  <c r="K27" i="26" s="1"/>
  <c r="L27" i="26" s="1"/>
  <c r="M27" i="26" s="1"/>
  <c r="G27" i="26"/>
  <c r="H26" i="26"/>
  <c r="I26" i="26" s="1"/>
  <c r="J26" i="26" s="1"/>
  <c r="K26" i="26" s="1"/>
  <c r="L26" i="26" s="1"/>
  <c r="M26" i="26" s="1"/>
  <c r="G26" i="26"/>
  <c r="G25" i="26"/>
  <c r="H25" i="26" s="1"/>
  <c r="I25" i="26" s="1"/>
  <c r="J25" i="26" s="1"/>
  <c r="K25" i="26" s="1"/>
  <c r="L25" i="26" s="1"/>
  <c r="M25" i="26" s="1"/>
  <c r="G24" i="26"/>
  <c r="H24" i="26" s="1"/>
  <c r="I24" i="26" s="1"/>
  <c r="J24" i="26" s="1"/>
  <c r="K24" i="26" s="1"/>
  <c r="L24" i="26" s="1"/>
  <c r="M24" i="26" s="1"/>
  <c r="G23" i="26"/>
  <c r="H23" i="26" s="1"/>
  <c r="I23" i="26" s="1"/>
  <c r="J23" i="26" s="1"/>
  <c r="K23" i="26" s="1"/>
  <c r="L23" i="26" s="1"/>
  <c r="M23" i="26" s="1"/>
  <c r="H22" i="26"/>
  <c r="I22" i="26" s="1"/>
  <c r="J22" i="26" s="1"/>
  <c r="K22" i="26" s="1"/>
  <c r="L22" i="26" s="1"/>
  <c r="M22" i="26" s="1"/>
  <c r="G22" i="26"/>
  <c r="H21" i="26"/>
  <c r="I21" i="26" s="1"/>
  <c r="J21" i="26" s="1"/>
  <c r="K21" i="26" s="1"/>
  <c r="L21" i="26" s="1"/>
  <c r="M21" i="26" s="1"/>
  <c r="G21" i="26"/>
  <c r="H20" i="26"/>
  <c r="I20" i="26" s="1"/>
  <c r="J20" i="26" s="1"/>
  <c r="K20" i="26" s="1"/>
  <c r="L20" i="26" s="1"/>
  <c r="M20" i="26" s="1"/>
  <c r="G20" i="26"/>
  <c r="G19" i="26"/>
  <c r="H19" i="26" s="1"/>
  <c r="I19" i="26" s="1"/>
  <c r="J19" i="26" s="1"/>
  <c r="K19" i="26" s="1"/>
  <c r="L19" i="26" s="1"/>
  <c r="M19" i="26" s="1"/>
  <c r="G18" i="26"/>
  <c r="H18" i="26" s="1"/>
  <c r="I18" i="26" s="1"/>
  <c r="J18" i="26" s="1"/>
  <c r="K18" i="26" s="1"/>
  <c r="L18" i="26" s="1"/>
  <c r="M18" i="26" s="1"/>
  <c r="G17" i="26"/>
  <c r="H17" i="26" s="1"/>
  <c r="I17" i="26" s="1"/>
  <c r="J17" i="26" s="1"/>
  <c r="K17" i="26" s="1"/>
  <c r="L17" i="26" s="1"/>
  <c r="M17" i="26" s="1"/>
  <c r="G16" i="26"/>
  <c r="H16" i="26" s="1"/>
  <c r="I16" i="26" s="1"/>
  <c r="J16" i="26" s="1"/>
  <c r="K16" i="26" s="1"/>
  <c r="L16" i="26" s="1"/>
  <c r="M16" i="26" s="1"/>
  <c r="H15" i="26"/>
  <c r="I15" i="26" s="1"/>
  <c r="J15" i="26" s="1"/>
  <c r="K15" i="26" s="1"/>
  <c r="L15" i="26" s="1"/>
  <c r="M15" i="26" s="1"/>
  <c r="G15" i="26"/>
  <c r="G14" i="26"/>
  <c r="H14" i="26" s="1"/>
  <c r="I14" i="26" s="1"/>
  <c r="J14" i="26" s="1"/>
  <c r="K14" i="26" s="1"/>
  <c r="L14" i="26" s="1"/>
  <c r="M14" i="26" s="1"/>
  <c r="G13" i="26"/>
  <c r="H13" i="26" s="1"/>
  <c r="I13" i="26" s="1"/>
  <c r="J13" i="26" s="1"/>
  <c r="K13" i="26" s="1"/>
  <c r="L13" i="26" s="1"/>
  <c r="M13" i="26" s="1"/>
  <c r="G12" i="26"/>
  <c r="H12" i="26" s="1"/>
  <c r="I12" i="26" s="1"/>
  <c r="J12" i="26" s="1"/>
  <c r="K12" i="26" s="1"/>
  <c r="L12" i="26" s="1"/>
  <c r="M12" i="26" s="1"/>
  <c r="G11" i="26"/>
  <c r="H11" i="26" s="1"/>
  <c r="I11" i="26" s="1"/>
  <c r="J11" i="26" s="1"/>
  <c r="K11" i="26" s="1"/>
  <c r="L11" i="26" s="1"/>
  <c r="M11" i="26" s="1"/>
  <c r="G10" i="26"/>
  <c r="H10" i="26" s="1"/>
  <c r="I10" i="26" s="1"/>
  <c r="J10" i="26" s="1"/>
  <c r="K10" i="26" s="1"/>
  <c r="L10" i="26" s="1"/>
  <c r="M10" i="26" s="1"/>
  <c r="G9" i="26"/>
  <c r="H9" i="26" s="1"/>
  <c r="I9" i="26" s="1"/>
  <c r="J9" i="26" s="1"/>
  <c r="K9" i="26" s="1"/>
  <c r="L9" i="26" s="1"/>
  <c r="M9" i="26" s="1"/>
  <c r="G8" i="26"/>
  <c r="H8" i="26" s="1"/>
  <c r="I8" i="26" s="1"/>
  <c r="J8" i="26" s="1"/>
  <c r="K8" i="26" s="1"/>
  <c r="L8" i="26" s="1"/>
  <c r="M8" i="26" s="1"/>
  <c r="G7" i="26"/>
  <c r="H7" i="26" s="1"/>
  <c r="I7" i="26" s="1"/>
  <c r="J7" i="26" s="1"/>
  <c r="K7" i="26" s="1"/>
  <c r="L7" i="26" s="1"/>
  <c r="M7" i="26" s="1"/>
  <c r="G6" i="26"/>
  <c r="H6" i="26" s="1"/>
  <c r="I6" i="26" s="1"/>
  <c r="J6" i="26" s="1"/>
  <c r="K6" i="26" s="1"/>
  <c r="L6" i="26" s="1"/>
  <c r="M6" i="26" s="1"/>
  <c r="G5" i="26"/>
  <c r="H5" i="26" s="1"/>
  <c r="I5" i="26" s="1"/>
  <c r="J5" i="26" s="1"/>
  <c r="K5" i="26" s="1"/>
  <c r="L5" i="26" s="1"/>
  <c r="M5" i="26" s="1"/>
  <c r="G4" i="26"/>
  <c r="H4" i="26" s="1"/>
  <c r="I4" i="26" s="1"/>
  <c r="J4" i="26" s="1"/>
  <c r="K4" i="26" s="1"/>
  <c r="L4" i="26" s="1"/>
  <c r="M4" i="26" s="1"/>
  <c r="H3" i="26"/>
  <c r="I3" i="26" s="1"/>
  <c r="J3" i="26" s="1"/>
  <c r="K3" i="26" s="1"/>
  <c r="L3" i="26" s="1"/>
  <c r="M3" i="26" s="1"/>
  <c r="G3" i="26"/>
  <c r="G2" i="26"/>
  <c r="H2" i="26" s="1"/>
  <c r="I2" i="26" s="1"/>
  <c r="J2" i="26" s="1"/>
  <c r="K2" i="26" s="1"/>
  <c r="L2" i="26" s="1"/>
  <c r="M2" i="26" s="1"/>
  <c r="H31" i="25"/>
  <c r="I31" i="25" s="1"/>
  <c r="J31" i="25" s="1"/>
  <c r="K31" i="25" s="1"/>
  <c r="L31" i="25" s="1"/>
  <c r="M31" i="25" s="1"/>
  <c r="G31" i="25"/>
  <c r="H30" i="25"/>
  <c r="I30" i="25" s="1"/>
  <c r="J30" i="25" s="1"/>
  <c r="K30" i="25" s="1"/>
  <c r="L30" i="25" s="1"/>
  <c r="M30" i="25" s="1"/>
  <c r="G30" i="25"/>
  <c r="H29" i="25"/>
  <c r="I29" i="25" s="1"/>
  <c r="J29" i="25" s="1"/>
  <c r="K29" i="25" s="1"/>
  <c r="L29" i="25" s="1"/>
  <c r="M29" i="25" s="1"/>
  <c r="G29" i="25"/>
  <c r="G28" i="25"/>
  <c r="H28" i="25" s="1"/>
  <c r="I28" i="25" s="1"/>
  <c r="J28" i="25" s="1"/>
  <c r="K28" i="25" s="1"/>
  <c r="L28" i="25" s="1"/>
  <c r="M28" i="25" s="1"/>
  <c r="G27" i="25"/>
  <c r="H27" i="25" s="1"/>
  <c r="I27" i="25" s="1"/>
  <c r="J27" i="25" s="1"/>
  <c r="K27" i="25" s="1"/>
  <c r="L27" i="25" s="1"/>
  <c r="M27" i="25" s="1"/>
  <c r="G26" i="25"/>
  <c r="H26" i="25" s="1"/>
  <c r="I26" i="25" s="1"/>
  <c r="J26" i="25" s="1"/>
  <c r="K26" i="25" s="1"/>
  <c r="L26" i="25" s="1"/>
  <c r="M26" i="25" s="1"/>
  <c r="H25" i="25"/>
  <c r="I25" i="25" s="1"/>
  <c r="J25" i="25" s="1"/>
  <c r="K25" i="25" s="1"/>
  <c r="L25" i="25" s="1"/>
  <c r="M25" i="25" s="1"/>
  <c r="G25" i="25"/>
  <c r="H24" i="25"/>
  <c r="I24" i="25" s="1"/>
  <c r="J24" i="25" s="1"/>
  <c r="K24" i="25" s="1"/>
  <c r="L24" i="25" s="1"/>
  <c r="M24" i="25" s="1"/>
  <c r="G24" i="25"/>
  <c r="H23" i="25"/>
  <c r="I23" i="25" s="1"/>
  <c r="J23" i="25" s="1"/>
  <c r="K23" i="25" s="1"/>
  <c r="L23" i="25" s="1"/>
  <c r="M23" i="25" s="1"/>
  <c r="G23" i="25"/>
  <c r="G22" i="25"/>
  <c r="H22" i="25" s="1"/>
  <c r="I22" i="25" s="1"/>
  <c r="J22" i="25" s="1"/>
  <c r="K22" i="25" s="1"/>
  <c r="L22" i="25" s="1"/>
  <c r="M22" i="25" s="1"/>
  <c r="G21" i="25"/>
  <c r="H21" i="25" s="1"/>
  <c r="I21" i="25" s="1"/>
  <c r="J21" i="25" s="1"/>
  <c r="K21" i="25" s="1"/>
  <c r="L21" i="25" s="1"/>
  <c r="M21" i="25" s="1"/>
  <c r="G20" i="25"/>
  <c r="H20" i="25" s="1"/>
  <c r="I20" i="25" s="1"/>
  <c r="J20" i="25" s="1"/>
  <c r="K20" i="25" s="1"/>
  <c r="L20" i="25" s="1"/>
  <c r="M20" i="25" s="1"/>
  <c r="H19" i="25"/>
  <c r="I19" i="25" s="1"/>
  <c r="J19" i="25" s="1"/>
  <c r="K19" i="25" s="1"/>
  <c r="L19" i="25" s="1"/>
  <c r="M19" i="25" s="1"/>
  <c r="G19" i="25"/>
  <c r="H18" i="25"/>
  <c r="I18" i="25" s="1"/>
  <c r="J18" i="25" s="1"/>
  <c r="K18" i="25" s="1"/>
  <c r="L18" i="25" s="1"/>
  <c r="M18" i="25" s="1"/>
  <c r="G18" i="25"/>
  <c r="H17" i="25"/>
  <c r="I17" i="25" s="1"/>
  <c r="J17" i="25" s="1"/>
  <c r="K17" i="25" s="1"/>
  <c r="L17" i="25" s="1"/>
  <c r="M17" i="25" s="1"/>
  <c r="G17" i="25"/>
  <c r="G16" i="25"/>
  <c r="H16" i="25" s="1"/>
  <c r="I16" i="25" s="1"/>
  <c r="J16" i="25" s="1"/>
  <c r="K16" i="25" s="1"/>
  <c r="L16" i="25" s="1"/>
  <c r="M16" i="25" s="1"/>
  <c r="G15" i="25"/>
  <c r="H15" i="25" s="1"/>
  <c r="I15" i="25" s="1"/>
  <c r="J15" i="25" s="1"/>
  <c r="K15" i="25" s="1"/>
  <c r="L15" i="25" s="1"/>
  <c r="M15" i="25" s="1"/>
  <c r="G14" i="25"/>
  <c r="H14" i="25" s="1"/>
  <c r="I14" i="25" s="1"/>
  <c r="J14" i="25" s="1"/>
  <c r="K14" i="25" s="1"/>
  <c r="L14" i="25" s="1"/>
  <c r="M14" i="25" s="1"/>
  <c r="G13" i="25"/>
  <c r="H13" i="25" s="1"/>
  <c r="I13" i="25" s="1"/>
  <c r="J13" i="25" s="1"/>
  <c r="K13" i="25" s="1"/>
  <c r="L13" i="25" s="1"/>
  <c r="M13" i="25" s="1"/>
  <c r="G12" i="25"/>
  <c r="H12" i="25" s="1"/>
  <c r="I12" i="25" s="1"/>
  <c r="J12" i="25" s="1"/>
  <c r="K12" i="25" s="1"/>
  <c r="L12" i="25" s="1"/>
  <c r="M12" i="25" s="1"/>
  <c r="G11" i="25"/>
  <c r="H11" i="25" s="1"/>
  <c r="I11" i="25" s="1"/>
  <c r="J11" i="25" s="1"/>
  <c r="K11" i="25" s="1"/>
  <c r="L11" i="25" s="1"/>
  <c r="M11" i="25" s="1"/>
  <c r="G10" i="25"/>
  <c r="H10" i="25" s="1"/>
  <c r="I10" i="25" s="1"/>
  <c r="J10" i="25" s="1"/>
  <c r="K10" i="25" s="1"/>
  <c r="L10" i="25" s="1"/>
  <c r="M10" i="25" s="1"/>
  <c r="G9" i="25"/>
  <c r="H9" i="25" s="1"/>
  <c r="I9" i="25" s="1"/>
  <c r="J9" i="25" s="1"/>
  <c r="K9" i="25" s="1"/>
  <c r="L9" i="25" s="1"/>
  <c r="M9" i="25" s="1"/>
  <c r="G8" i="25"/>
  <c r="H8" i="25" s="1"/>
  <c r="I8" i="25" s="1"/>
  <c r="J8" i="25" s="1"/>
  <c r="K8" i="25" s="1"/>
  <c r="L8" i="25" s="1"/>
  <c r="M8" i="25" s="1"/>
  <c r="G7" i="25"/>
  <c r="H7" i="25" s="1"/>
  <c r="I7" i="25" s="1"/>
  <c r="J7" i="25" s="1"/>
  <c r="K7" i="25" s="1"/>
  <c r="L7" i="25" s="1"/>
  <c r="M7" i="25" s="1"/>
  <c r="G6" i="25"/>
  <c r="H6" i="25" s="1"/>
  <c r="I6" i="25" s="1"/>
  <c r="J6" i="25" s="1"/>
  <c r="K6" i="25" s="1"/>
  <c r="L6" i="25" s="1"/>
  <c r="M6" i="25" s="1"/>
  <c r="G5" i="25"/>
  <c r="H5" i="25" s="1"/>
  <c r="I5" i="25" s="1"/>
  <c r="J5" i="25" s="1"/>
  <c r="K5" i="25" s="1"/>
  <c r="L5" i="25" s="1"/>
  <c r="M5" i="25" s="1"/>
  <c r="G4" i="25"/>
  <c r="H4" i="25" s="1"/>
  <c r="I4" i="25" s="1"/>
  <c r="J4" i="25" s="1"/>
  <c r="K4" i="25" s="1"/>
  <c r="L4" i="25" s="1"/>
  <c r="M4" i="25" s="1"/>
  <c r="G3" i="25"/>
  <c r="H3" i="25" s="1"/>
  <c r="I3" i="25" s="1"/>
  <c r="J3" i="25" s="1"/>
  <c r="K3" i="25" s="1"/>
  <c r="L3" i="25" s="1"/>
  <c r="M3" i="25" s="1"/>
  <c r="G2" i="25"/>
  <c r="H2" i="25" s="1"/>
  <c r="I2" i="25" s="1"/>
  <c r="J2" i="25" s="1"/>
  <c r="K2" i="25" s="1"/>
  <c r="L2" i="25" s="1"/>
  <c r="M2" i="25" s="1"/>
  <c r="G31" i="24"/>
  <c r="H31" i="24" s="1"/>
  <c r="I31" i="24" s="1"/>
  <c r="J31" i="24" s="1"/>
  <c r="K31" i="24" s="1"/>
  <c r="L31" i="24" s="1"/>
  <c r="M31" i="24" s="1"/>
  <c r="G30" i="24"/>
  <c r="H30" i="24" s="1"/>
  <c r="I30" i="24" s="1"/>
  <c r="J30" i="24" s="1"/>
  <c r="K30" i="24" s="1"/>
  <c r="L30" i="24" s="1"/>
  <c r="M30" i="24" s="1"/>
  <c r="G29" i="24"/>
  <c r="H29" i="24" s="1"/>
  <c r="I29" i="24" s="1"/>
  <c r="J29" i="24" s="1"/>
  <c r="K29" i="24" s="1"/>
  <c r="L29" i="24" s="1"/>
  <c r="M29" i="24" s="1"/>
  <c r="G28" i="24"/>
  <c r="H28" i="24" s="1"/>
  <c r="I28" i="24" s="1"/>
  <c r="J28" i="24" s="1"/>
  <c r="K28" i="24" s="1"/>
  <c r="L28" i="24" s="1"/>
  <c r="M28" i="24" s="1"/>
  <c r="G27" i="24"/>
  <c r="H27" i="24" s="1"/>
  <c r="I27" i="24" s="1"/>
  <c r="J27" i="24" s="1"/>
  <c r="K27" i="24" s="1"/>
  <c r="L27" i="24" s="1"/>
  <c r="M27" i="24" s="1"/>
  <c r="G26" i="24"/>
  <c r="H26" i="24" s="1"/>
  <c r="I26" i="24" s="1"/>
  <c r="J26" i="24" s="1"/>
  <c r="K26" i="24" s="1"/>
  <c r="L26" i="24" s="1"/>
  <c r="M26" i="24" s="1"/>
  <c r="H25" i="24"/>
  <c r="I25" i="24" s="1"/>
  <c r="J25" i="24" s="1"/>
  <c r="K25" i="24" s="1"/>
  <c r="L25" i="24" s="1"/>
  <c r="M25" i="24" s="1"/>
  <c r="G25" i="24"/>
  <c r="H24" i="24"/>
  <c r="I24" i="24" s="1"/>
  <c r="J24" i="24" s="1"/>
  <c r="K24" i="24" s="1"/>
  <c r="L24" i="24" s="1"/>
  <c r="M24" i="24" s="1"/>
  <c r="G24" i="24"/>
  <c r="H23" i="24"/>
  <c r="I23" i="24" s="1"/>
  <c r="J23" i="24" s="1"/>
  <c r="K23" i="24" s="1"/>
  <c r="L23" i="24" s="1"/>
  <c r="M23" i="24" s="1"/>
  <c r="G23" i="24"/>
  <c r="G22" i="24"/>
  <c r="H22" i="24" s="1"/>
  <c r="I22" i="24" s="1"/>
  <c r="J22" i="24" s="1"/>
  <c r="K22" i="24" s="1"/>
  <c r="L22" i="24" s="1"/>
  <c r="M22" i="24" s="1"/>
  <c r="G21" i="24"/>
  <c r="H21" i="24" s="1"/>
  <c r="I21" i="24" s="1"/>
  <c r="J21" i="24" s="1"/>
  <c r="K21" i="24" s="1"/>
  <c r="L21" i="24" s="1"/>
  <c r="M21" i="24" s="1"/>
  <c r="G20" i="24"/>
  <c r="H20" i="24" s="1"/>
  <c r="I20" i="24" s="1"/>
  <c r="J20" i="24" s="1"/>
  <c r="K20" i="24" s="1"/>
  <c r="L20" i="24" s="1"/>
  <c r="M20" i="24" s="1"/>
  <c r="G19" i="24"/>
  <c r="H19" i="24" s="1"/>
  <c r="I19" i="24" s="1"/>
  <c r="J19" i="24" s="1"/>
  <c r="K19" i="24" s="1"/>
  <c r="L19" i="24" s="1"/>
  <c r="M19" i="24" s="1"/>
  <c r="G18" i="24"/>
  <c r="H18" i="24" s="1"/>
  <c r="I18" i="24" s="1"/>
  <c r="J18" i="24" s="1"/>
  <c r="K18" i="24" s="1"/>
  <c r="L18" i="24" s="1"/>
  <c r="M18" i="24" s="1"/>
  <c r="G17" i="24"/>
  <c r="H17" i="24" s="1"/>
  <c r="I17" i="24" s="1"/>
  <c r="J17" i="24" s="1"/>
  <c r="K17" i="24" s="1"/>
  <c r="L17" i="24" s="1"/>
  <c r="M17" i="24" s="1"/>
  <c r="G16" i="24"/>
  <c r="H16" i="24" s="1"/>
  <c r="I16" i="24" s="1"/>
  <c r="J16" i="24" s="1"/>
  <c r="K16" i="24" s="1"/>
  <c r="L16" i="24" s="1"/>
  <c r="M16" i="24" s="1"/>
  <c r="G15" i="24"/>
  <c r="H15" i="24" s="1"/>
  <c r="I15" i="24" s="1"/>
  <c r="J15" i="24" s="1"/>
  <c r="K15" i="24" s="1"/>
  <c r="L15" i="24" s="1"/>
  <c r="M15" i="24" s="1"/>
  <c r="G14" i="24"/>
  <c r="H14" i="24" s="1"/>
  <c r="I14" i="24" s="1"/>
  <c r="J14" i="24" s="1"/>
  <c r="K14" i="24" s="1"/>
  <c r="L14" i="24" s="1"/>
  <c r="M14" i="24" s="1"/>
  <c r="G13" i="24"/>
  <c r="H13" i="24" s="1"/>
  <c r="I13" i="24" s="1"/>
  <c r="J13" i="24" s="1"/>
  <c r="K13" i="24" s="1"/>
  <c r="L13" i="24" s="1"/>
  <c r="M13" i="24" s="1"/>
  <c r="G12" i="24"/>
  <c r="H12" i="24" s="1"/>
  <c r="I12" i="24" s="1"/>
  <c r="J12" i="24" s="1"/>
  <c r="K12" i="24" s="1"/>
  <c r="L12" i="24" s="1"/>
  <c r="M12" i="24" s="1"/>
  <c r="G11" i="24"/>
  <c r="H11" i="24" s="1"/>
  <c r="I11" i="24" s="1"/>
  <c r="J11" i="24" s="1"/>
  <c r="K11" i="24" s="1"/>
  <c r="L11" i="24" s="1"/>
  <c r="M11" i="24" s="1"/>
  <c r="G10" i="24"/>
  <c r="H10" i="24" s="1"/>
  <c r="I10" i="24" s="1"/>
  <c r="J10" i="24" s="1"/>
  <c r="K10" i="24" s="1"/>
  <c r="L10" i="24" s="1"/>
  <c r="M10" i="24" s="1"/>
  <c r="G9" i="24"/>
  <c r="H9" i="24" s="1"/>
  <c r="I9" i="24" s="1"/>
  <c r="J9" i="24" s="1"/>
  <c r="K9" i="24" s="1"/>
  <c r="L9" i="24" s="1"/>
  <c r="M9" i="24" s="1"/>
  <c r="G8" i="24"/>
  <c r="H8" i="24" s="1"/>
  <c r="I8" i="24" s="1"/>
  <c r="J8" i="24" s="1"/>
  <c r="K8" i="24" s="1"/>
  <c r="L8" i="24" s="1"/>
  <c r="M8" i="24" s="1"/>
  <c r="G7" i="24"/>
  <c r="H7" i="24" s="1"/>
  <c r="I7" i="24" s="1"/>
  <c r="J7" i="24" s="1"/>
  <c r="K7" i="24" s="1"/>
  <c r="L7" i="24" s="1"/>
  <c r="M7" i="24" s="1"/>
  <c r="G6" i="24"/>
  <c r="H6" i="24" s="1"/>
  <c r="I6" i="24" s="1"/>
  <c r="J6" i="24" s="1"/>
  <c r="K6" i="24" s="1"/>
  <c r="L6" i="24" s="1"/>
  <c r="M6" i="24" s="1"/>
  <c r="G5" i="24"/>
  <c r="H5" i="24" s="1"/>
  <c r="I5" i="24" s="1"/>
  <c r="J5" i="24" s="1"/>
  <c r="K5" i="24" s="1"/>
  <c r="L5" i="24" s="1"/>
  <c r="M5" i="24" s="1"/>
  <c r="G4" i="24"/>
  <c r="H4" i="24" s="1"/>
  <c r="I4" i="24" s="1"/>
  <c r="J4" i="24" s="1"/>
  <c r="K4" i="24" s="1"/>
  <c r="L4" i="24" s="1"/>
  <c r="M4" i="24" s="1"/>
  <c r="G3" i="24"/>
  <c r="H3" i="24" s="1"/>
  <c r="I3" i="24" s="1"/>
  <c r="J3" i="24" s="1"/>
  <c r="K3" i="24" s="1"/>
  <c r="L3" i="24" s="1"/>
  <c r="M3" i="24" s="1"/>
  <c r="G2" i="24"/>
  <c r="H2" i="24" s="1"/>
  <c r="I2" i="24" s="1"/>
  <c r="J2" i="24" s="1"/>
  <c r="K2" i="24" s="1"/>
  <c r="L2" i="24" s="1"/>
  <c r="M2" i="24" s="1"/>
  <c r="G31" i="23"/>
  <c r="H31" i="23" s="1"/>
  <c r="I31" i="23" s="1"/>
  <c r="J31" i="23" s="1"/>
  <c r="K31" i="23" s="1"/>
  <c r="L31" i="23" s="1"/>
  <c r="M31" i="23" s="1"/>
  <c r="G30" i="23"/>
  <c r="H30" i="23" s="1"/>
  <c r="I30" i="23" s="1"/>
  <c r="J30" i="23" s="1"/>
  <c r="K30" i="23" s="1"/>
  <c r="L30" i="23" s="1"/>
  <c r="M30" i="23" s="1"/>
  <c r="G29" i="23"/>
  <c r="H29" i="23" s="1"/>
  <c r="I29" i="23" s="1"/>
  <c r="J29" i="23" s="1"/>
  <c r="K29" i="23" s="1"/>
  <c r="L29" i="23" s="1"/>
  <c r="M29" i="23" s="1"/>
  <c r="H28" i="23"/>
  <c r="I28" i="23" s="1"/>
  <c r="J28" i="23" s="1"/>
  <c r="K28" i="23" s="1"/>
  <c r="L28" i="23" s="1"/>
  <c r="M28" i="23" s="1"/>
  <c r="G28" i="23"/>
  <c r="H27" i="23"/>
  <c r="I27" i="23" s="1"/>
  <c r="J27" i="23" s="1"/>
  <c r="K27" i="23" s="1"/>
  <c r="L27" i="23" s="1"/>
  <c r="M27" i="23" s="1"/>
  <c r="G27" i="23"/>
  <c r="H26" i="23"/>
  <c r="I26" i="23" s="1"/>
  <c r="J26" i="23" s="1"/>
  <c r="K26" i="23" s="1"/>
  <c r="L26" i="23" s="1"/>
  <c r="M26" i="23" s="1"/>
  <c r="G26" i="23"/>
  <c r="G25" i="23"/>
  <c r="H25" i="23" s="1"/>
  <c r="I25" i="23" s="1"/>
  <c r="J25" i="23" s="1"/>
  <c r="K25" i="23" s="1"/>
  <c r="L25" i="23" s="1"/>
  <c r="M25" i="23" s="1"/>
  <c r="G24" i="23"/>
  <c r="H24" i="23" s="1"/>
  <c r="I24" i="23" s="1"/>
  <c r="J24" i="23" s="1"/>
  <c r="K24" i="23" s="1"/>
  <c r="L24" i="23" s="1"/>
  <c r="M24" i="23" s="1"/>
  <c r="G23" i="23"/>
  <c r="H23" i="23" s="1"/>
  <c r="I23" i="23" s="1"/>
  <c r="J23" i="23" s="1"/>
  <c r="K23" i="23" s="1"/>
  <c r="L23" i="23" s="1"/>
  <c r="M23" i="23" s="1"/>
  <c r="G22" i="23"/>
  <c r="H22" i="23" s="1"/>
  <c r="I22" i="23" s="1"/>
  <c r="J22" i="23" s="1"/>
  <c r="K22" i="23" s="1"/>
  <c r="L22" i="23" s="1"/>
  <c r="M22" i="23" s="1"/>
  <c r="G21" i="23"/>
  <c r="H21" i="23" s="1"/>
  <c r="I21" i="23" s="1"/>
  <c r="J21" i="23" s="1"/>
  <c r="K21" i="23" s="1"/>
  <c r="L21" i="23" s="1"/>
  <c r="M21" i="23" s="1"/>
  <c r="G20" i="23"/>
  <c r="H20" i="23" s="1"/>
  <c r="I20" i="23" s="1"/>
  <c r="J20" i="23" s="1"/>
  <c r="K20" i="23" s="1"/>
  <c r="L20" i="23" s="1"/>
  <c r="M20" i="23" s="1"/>
  <c r="I19" i="23"/>
  <c r="J19" i="23" s="1"/>
  <c r="K19" i="23" s="1"/>
  <c r="L19" i="23" s="1"/>
  <c r="M19" i="23" s="1"/>
  <c r="H19" i="23"/>
  <c r="G19" i="23"/>
  <c r="I18" i="23"/>
  <c r="J18" i="23" s="1"/>
  <c r="K18" i="23" s="1"/>
  <c r="L18" i="23" s="1"/>
  <c r="M18" i="23" s="1"/>
  <c r="H18" i="23"/>
  <c r="G18" i="23"/>
  <c r="I17" i="23"/>
  <c r="J17" i="23" s="1"/>
  <c r="K17" i="23" s="1"/>
  <c r="L17" i="23" s="1"/>
  <c r="M17" i="23" s="1"/>
  <c r="H17" i="23"/>
  <c r="G17" i="23"/>
  <c r="G16" i="23"/>
  <c r="H16" i="23" s="1"/>
  <c r="I16" i="23" s="1"/>
  <c r="J16" i="23" s="1"/>
  <c r="K16" i="23" s="1"/>
  <c r="L16" i="23" s="1"/>
  <c r="M16" i="23" s="1"/>
  <c r="G15" i="23"/>
  <c r="H15" i="23" s="1"/>
  <c r="I15" i="23" s="1"/>
  <c r="J15" i="23" s="1"/>
  <c r="K15" i="23" s="1"/>
  <c r="L15" i="23" s="1"/>
  <c r="M15" i="23" s="1"/>
  <c r="G14" i="23"/>
  <c r="H14" i="23" s="1"/>
  <c r="I14" i="23" s="1"/>
  <c r="J14" i="23" s="1"/>
  <c r="K14" i="23" s="1"/>
  <c r="L14" i="23" s="1"/>
  <c r="M14" i="23" s="1"/>
  <c r="G13" i="23"/>
  <c r="H13" i="23" s="1"/>
  <c r="I13" i="23" s="1"/>
  <c r="J13" i="23" s="1"/>
  <c r="K13" i="23" s="1"/>
  <c r="L13" i="23" s="1"/>
  <c r="M13" i="23" s="1"/>
  <c r="G12" i="23"/>
  <c r="H12" i="23" s="1"/>
  <c r="I12" i="23" s="1"/>
  <c r="J12" i="23" s="1"/>
  <c r="K12" i="23" s="1"/>
  <c r="L12" i="23" s="1"/>
  <c r="M12" i="23" s="1"/>
  <c r="G11" i="23"/>
  <c r="H11" i="23" s="1"/>
  <c r="I11" i="23" s="1"/>
  <c r="J11" i="23" s="1"/>
  <c r="K11" i="23" s="1"/>
  <c r="L11" i="23" s="1"/>
  <c r="M11" i="23" s="1"/>
  <c r="G10" i="23"/>
  <c r="H10" i="23" s="1"/>
  <c r="I10" i="23" s="1"/>
  <c r="J10" i="23" s="1"/>
  <c r="K10" i="23" s="1"/>
  <c r="L10" i="23" s="1"/>
  <c r="M10" i="23" s="1"/>
  <c r="G9" i="23"/>
  <c r="H9" i="23" s="1"/>
  <c r="I9" i="23" s="1"/>
  <c r="J9" i="23" s="1"/>
  <c r="K9" i="23" s="1"/>
  <c r="L9" i="23" s="1"/>
  <c r="M9" i="23" s="1"/>
  <c r="G8" i="23"/>
  <c r="H8" i="23" s="1"/>
  <c r="I8" i="23" s="1"/>
  <c r="J8" i="23" s="1"/>
  <c r="K8" i="23" s="1"/>
  <c r="L8" i="23" s="1"/>
  <c r="M8" i="23" s="1"/>
  <c r="G7" i="23"/>
  <c r="H7" i="23" s="1"/>
  <c r="I7" i="23" s="1"/>
  <c r="J7" i="23" s="1"/>
  <c r="K7" i="23" s="1"/>
  <c r="L7" i="23" s="1"/>
  <c r="M7" i="23" s="1"/>
  <c r="G6" i="23"/>
  <c r="H6" i="23" s="1"/>
  <c r="I6" i="23" s="1"/>
  <c r="J6" i="23" s="1"/>
  <c r="K6" i="23" s="1"/>
  <c r="L6" i="23" s="1"/>
  <c r="M6" i="23" s="1"/>
  <c r="G5" i="23"/>
  <c r="H5" i="23" s="1"/>
  <c r="I5" i="23" s="1"/>
  <c r="J5" i="23" s="1"/>
  <c r="K5" i="23" s="1"/>
  <c r="L5" i="23" s="1"/>
  <c r="M5" i="23" s="1"/>
  <c r="G4" i="23"/>
  <c r="H4" i="23" s="1"/>
  <c r="I4" i="23" s="1"/>
  <c r="J4" i="23" s="1"/>
  <c r="K4" i="23" s="1"/>
  <c r="L4" i="23" s="1"/>
  <c r="M4" i="23" s="1"/>
  <c r="G3" i="23"/>
  <c r="H3" i="23" s="1"/>
  <c r="I3" i="23" s="1"/>
  <c r="J3" i="23" s="1"/>
  <c r="K3" i="23" s="1"/>
  <c r="L3" i="23" s="1"/>
  <c r="M3" i="23" s="1"/>
  <c r="G2" i="23"/>
  <c r="H2" i="23" s="1"/>
  <c r="I2" i="23" s="1"/>
  <c r="J2" i="23" s="1"/>
  <c r="K2" i="23" s="1"/>
  <c r="L2" i="23" s="1"/>
  <c r="M2" i="23" s="1"/>
  <c r="G31" i="22"/>
  <c r="H31" i="22" s="1"/>
  <c r="I31" i="22" s="1"/>
  <c r="J31" i="22" s="1"/>
  <c r="K31" i="22" s="1"/>
  <c r="L31" i="22" s="1"/>
  <c r="M31" i="22" s="1"/>
  <c r="G30" i="22"/>
  <c r="H30" i="22" s="1"/>
  <c r="I30" i="22" s="1"/>
  <c r="J30" i="22" s="1"/>
  <c r="K30" i="22" s="1"/>
  <c r="L30" i="22" s="1"/>
  <c r="M30" i="22" s="1"/>
  <c r="G29" i="22"/>
  <c r="H29" i="22" s="1"/>
  <c r="I29" i="22" s="1"/>
  <c r="J29" i="22" s="1"/>
  <c r="K29" i="22" s="1"/>
  <c r="L29" i="22" s="1"/>
  <c r="M29" i="22" s="1"/>
  <c r="I28" i="22"/>
  <c r="J28" i="22" s="1"/>
  <c r="K28" i="22" s="1"/>
  <c r="L28" i="22" s="1"/>
  <c r="M28" i="22" s="1"/>
  <c r="H28" i="22"/>
  <c r="G28" i="22"/>
  <c r="I27" i="22"/>
  <c r="J27" i="22" s="1"/>
  <c r="K27" i="22" s="1"/>
  <c r="L27" i="22" s="1"/>
  <c r="M27" i="22" s="1"/>
  <c r="H27" i="22"/>
  <c r="G27" i="22"/>
  <c r="I26" i="22"/>
  <c r="J26" i="22" s="1"/>
  <c r="K26" i="22" s="1"/>
  <c r="L26" i="22" s="1"/>
  <c r="M26" i="22" s="1"/>
  <c r="H26" i="22"/>
  <c r="G26" i="22"/>
  <c r="H25" i="22"/>
  <c r="I25" i="22" s="1"/>
  <c r="J25" i="22" s="1"/>
  <c r="K25" i="22" s="1"/>
  <c r="L25" i="22" s="1"/>
  <c r="M25" i="22" s="1"/>
  <c r="G25" i="22"/>
  <c r="H24" i="22"/>
  <c r="I24" i="22" s="1"/>
  <c r="J24" i="22" s="1"/>
  <c r="K24" i="22" s="1"/>
  <c r="L24" i="22" s="1"/>
  <c r="M24" i="22" s="1"/>
  <c r="G24" i="22"/>
  <c r="H23" i="22"/>
  <c r="I23" i="22" s="1"/>
  <c r="J23" i="22" s="1"/>
  <c r="K23" i="22" s="1"/>
  <c r="L23" i="22" s="1"/>
  <c r="M23" i="22" s="1"/>
  <c r="G23" i="22"/>
  <c r="G22" i="22"/>
  <c r="H22" i="22" s="1"/>
  <c r="I22" i="22" s="1"/>
  <c r="J22" i="22" s="1"/>
  <c r="K22" i="22" s="1"/>
  <c r="L22" i="22" s="1"/>
  <c r="M22" i="22" s="1"/>
  <c r="G21" i="22"/>
  <c r="H21" i="22" s="1"/>
  <c r="I21" i="22" s="1"/>
  <c r="J21" i="22" s="1"/>
  <c r="K21" i="22" s="1"/>
  <c r="L21" i="22" s="1"/>
  <c r="M21" i="22" s="1"/>
  <c r="G20" i="22"/>
  <c r="H20" i="22" s="1"/>
  <c r="I20" i="22" s="1"/>
  <c r="J20" i="22" s="1"/>
  <c r="K20" i="22" s="1"/>
  <c r="L20" i="22" s="1"/>
  <c r="M20" i="22" s="1"/>
  <c r="H19" i="22"/>
  <c r="I19" i="22" s="1"/>
  <c r="J19" i="22" s="1"/>
  <c r="K19" i="22" s="1"/>
  <c r="L19" i="22" s="1"/>
  <c r="M19" i="22" s="1"/>
  <c r="G19" i="22"/>
  <c r="H18" i="22"/>
  <c r="I18" i="22" s="1"/>
  <c r="J18" i="22" s="1"/>
  <c r="K18" i="22" s="1"/>
  <c r="L18" i="22" s="1"/>
  <c r="M18" i="22" s="1"/>
  <c r="G18" i="22"/>
  <c r="H17" i="22"/>
  <c r="I17" i="22" s="1"/>
  <c r="J17" i="22" s="1"/>
  <c r="K17" i="22" s="1"/>
  <c r="L17" i="22" s="1"/>
  <c r="M17" i="22" s="1"/>
  <c r="G17" i="22"/>
  <c r="G16" i="22"/>
  <c r="H16" i="22" s="1"/>
  <c r="I16" i="22" s="1"/>
  <c r="J16" i="22" s="1"/>
  <c r="K16" i="22" s="1"/>
  <c r="L16" i="22" s="1"/>
  <c r="M16" i="22" s="1"/>
  <c r="G15" i="22"/>
  <c r="H15" i="22" s="1"/>
  <c r="I15" i="22" s="1"/>
  <c r="J15" i="22" s="1"/>
  <c r="K15" i="22" s="1"/>
  <c r="L15" i="22" s="1"/>
  <c r="M15" i="22" s="1"/>
  <c r="G14" i="22"/>
  <c r="H14" i="22" s="1"/>
  <c r="I14" i="22" s="1"/>
  <c r="J14" i="22" s="1"/>
  <c r="K14" i="22" s="1"/>
  <c r="L14" i="22" s="1"/>
  <c r="M14" i="22" s="1"/>
  <c r="G13" i="22"/>
  <c r="H13" i="22" s="1"/>
  <c r="I13" i="22" s="1"/>
  <c r="J13" i="22" s="1"/>
  <c r="K13" i="22" s="1"/>
  <c r="L13" i="22" s="1"/>
  <c r="M13" i="22" s="1"/>
  <c r="G12" i="22"/>
  <c r="H12" i="22" s="1"/>
  <c r="I12" i="22" s="1"/>
  <c r="J12" i="22" s="1"/>
  <c r="K12" i="22" s="1"/>
  <c r="L12" i="22" s="1"/>
  <c r="M12" i="22" s="1"/>
  <c r="H11" i="22"/>
  <c r="I11" i="22" s="1"/>
  <c r="J11" i="22" s="1"/>
  <c r="K11" i="22" s="1"/>
  <c r="L11" i="22" s="1"/>
  <c r="M11" i="22" s="1"/>
  <c r="G11" i="22"/>
  <c r="G10" i="22"/>
  <c r="H10" i="22" s="1"/>
  <c r="I10" i="22" s="1"/>
  <c r="J10" i="22" s="1"/>
  <c r="K10" i="22" s="1"/>
  <c r="L10" i="22" s="1"/>
  <c r="M10" i="22" s="1"/>
  <c r="G9" i="22"/>
  <c r="H9" i="22" s="1"/>
  <c r="I9" i="22" s="1"/>
  <c r="J9" i="22" s="1"/>
  <c r="K9" i="22" s="1"/>
  <c r="L9" i="22" s="1"/>
  <c r="M9" i="22" s="1"/>
  <c r="G8" i="22"/>
  <c r="H8" i="22" s="1"/>
  <c r="I8" i="22" s="1"/>
  <c r="J8" i="22" s="1"/>
  <c r="K8" i="22" s="1"/>
  <c r="L8" i="22" s="1"/>
  <c r="M8" i="22" s="1"/>
  <c r="G7" i="22"/>
  <c r="H7" i="22" s="1"/>
  <c r="I7" i="22" s="1"/>
  <c r="J7" i="22" s="1"/>
  <c r="K7" i="22" s="1"/>
  <c r="L7" i="22" s="1"/>
  <c r="M7" i="22" s="1"/>
  <c r="G6" i="22"/>
  <c r="H6" i="22" s="1"/>
  <c r="I6" i="22" s="1"/>
  <c r="J6" i="22" s="1"/>
  <c r="K6" i="22" s="1"/>
  <c r="L6" i="22" s="1"/>
  <c r="M6" i="22" s="1"/>
  <c r="G5" i="22"/>
  <c r="H5" i="22" s="1"/>
  <c r="I5" i="22" s="1"/>
  <c r="J5" i="22" s="1"/>
  <c r="K5" i="22" s="1"/>
  <c r="L5" i="22" s="1"/>
  <c r="M5" i="22" s="1"/>
  <c r="G4" i="22"/>
  <c r="H4" i="22" s="1"/>
  <c r="I4" i="22" s="1"/>
  <c r="J4" i="22" s="1"/>
  <c r="K4" i="22" s="1"/>
  <c r="L4" i="22" s="1"/>
  <c r="M4" i="22" s="1"/>
  <c r="G3" i="22"/>
  <c r="H3" i="22" s="1"/>
  <c r="I3" i="22" s="1"/>
  <c r="J3" i="22" s="1"/>
  <c r="K3" i="22" s="1"/>
  <c r="L3" i="22" s="1"/>
  <c r="M3" i="22" s="1"/>
  <c r="G2" i="22"/>
  <c r="H2" i="22" s="1"/>
  <c r="I2" i="22" s="1"/>
  <c r="J2" i="22" s="1"/>
  <c r="K2" i="22" s="1"/>
  <c r="L2" i="22" s="1"/>
  <c r="M2" i="22" s="1"/>
  <c r="H31" i="21"/>
  <c r="I31" i="21" s="1"/>
  <c r="J31" i="21" s="1"/>
  <c r="K31" i="21" s="1"/>
  <c r="L31" i="21" s="1"/>
  <c r="M31" i="21" s="1"/>
  <c r="G31" i="21"/>
  <c r="H30" i="21"/>
  <c r="I30" i="21" s="1"/>
  <c r="J30" i="21" s="1"/>
  <c r="K30" i="21" s="1"/>
  <c r="L30" i="21" s="1"/>
  <c r="M30" i="21" s="1"/>
  <c r="G30" i="21"/>
  <c r="H29" i="21"/>
  <c r="I29" i="21" s="1"/>
  <c r="J29" i="21" s="1"/>
  <c r="K29" i="21" s="1"/>
  <c r="L29" i="21" s="1"/>
  <c r="M29" i="21" s="1"/>
  <c r="G29" i="21"/>
  <c r="G28" i="21"/>
  <c r="H28" i="21" s="1"/>
  <c r="I28" i="21" s="1"/>
  <c r="J28" i="21" s="1"/>
  <c r="K28" i="21" s="1"/>
  <c r="L28" i="21" s="1"/>
  <c r="M28" i="21" s="1"/>
  <c r="G27" i="21"/>
  <c r="H27" i="21" s="1"/>
  <c r="I27" i="21" s="1"/>
  <c r="J27" i="21" s="1"/>
  <c r="K27" i="21" s="1"/>
  <c r="L27" i="21" s="1"/>
  <c r="M27" i="21" s="1"/>
  <c r="G26" i="21"/>
  <c r="H26" i="21" s="1"/>
  <c r="I26" i="21" s="1"/>
  <c r="J26" i="21" s="1"/>
  <c r="K26" i="21" s="1"/>
  <c r="L26" i="21" s="1"/>
  <c r="M26" i="21" s="1"/>
  <c r="H25" i="21"/>
  <c r="I25" i="21" s="1"/>
  <c r="J25" i="21" s="1"/>
  <c r="K25" i="21" s="1"/>
  <c r="L25" i="21" s="1"/>
  <c r="M25" i="21" s="1"/>
  <c r="G25" i="21"/>
  <c r="H24" i="21"/>
  <c r="I24" i="21" s="1"/>
  <c r="J24" i="21" s="1"/>
  <c r="K24" i="21" s="1"/>
  <c r="L24" i="21" s="1"/>
  <c r="M24" i="21" s="1"/>
  <c r="G24" i="21"/>
  <c r="H23" i="21"/>
  <c r="I23" i="21" s="1"/>
  <c r="J23" i="21" s="1"/>
  <c r="K23" i="21" s="1"/>
  <c r="L23" i="21" s="1"/>
  <c r="M23" i="21" s="1"/>
  <c r="G23" i="21"/>
  <c r="G22" i="21"/>
  <c r="H22" i="21" s="1"/>
  <c r="I22" i="21" s="1"/>
  <c r="J22" i="21" s="1"/>
  <c r="K22" i="21" s="1"/>
  <c r="L22" i="21" s="1"/>
  <c r="M22" i="21" s="1"/>
  <c r="G21" i="21"/>
  <c r="H21" i="21" s="1"/>
  <c r="I21" i="21" s="1"/>
  <c r="J21" i="21" s="1"/>
  <c r="K21" i="21" s="1"/>
  <c r="L21" i="21" s="1"/>
  <c r="M21" i="21" s="1"/>
  <c r="G20" i="21"/>
  <c r="H20" i="21" s="1"/>
  <c r="I20" i="21" s="1"/>
  <c r="J20" i="21" s="1"/>
  <c r="K20" i="21" s="1"/>
  <c r="L20" i="21" s="1"/>
  <c r="M20" i="21" s="1"/>
  <c r="G19" i="21"/>
  <c r="H19" i="21" s="1"/>
  <c r="I19" i="21" s="1"/>
  <c r="J19" i="21" s="1"/>
  <c r="K19" i="21" s="1"/>
  <c r="L19" i="21" s="1"/>
  <c r="M19" i="21" s="1"/>
  <c r="H18" i="21"/>
  <c r="I18" i="21" s="1"/>
  <c r="J18" i="21" s="1"/>
  <c r="K18" i="21" s="1"/>
  <c r="L18" i="21" s="1"/>
  <c r="M18" i="21" s="1"/>
  <c r="G18" i="21"/>
  <c r="G17" i="21"/>
  <c r="H17" i="21" s="1"/>
  <c r="I17" i="21" s="1"/>
  <c r="J17" i="21" s="1"/>
  <c r="K17" i="21" s="1"/>
  <c r="L17" i="21" s="1"/>
  <c r="M17" i="21" s="1"/>
  <c r="G16" i="21"/>
  <c r="H16" i="21" s="1"/>
  <c r="I16" i="21" s="1"/>
  <c r="J16" i="21" s="1"/>
  <c r="K16" i="21" s="1"/>
  <c r="L16" i="21" s="1"/>
  <c r="M16" i="21" s="1"/>
  <c r="G15" i="21"/>
  <c r="H15" i="21" s="1"/>
  <c r="I15" i="21" s="1"/>
  <c r="J15" i="21" s="1"/>
  <c r="K15" i="21" s="1"/>
  <c r="L15" i="21" s="1"/>
  <c r="M15" i="21" s="1"/>
  <c r="G14" i="21"/>
  <c r="H14" i="21" s="1"/>
  <c r="I14" i="21" s="1"/>
  <c r="J14" i="21" s="1"/>
  <c r="K14" i="21" s="1"/>
  <c r="L14" i="21" s="1"/>
  <c r="M14" i="21" s="1"/>
  <c r="H13" i="21"/>
  <c r="I13" i="21" s="1"/>
  <c r="J13" i="21" s="1"/>
  <c r="K13" i="21" s="1"/>
  <c r="L13" i="21" s="1"/>
  <c r="M13" i="21" s="1"/>
  <c r="G13" i="21"/>
  <c r="H12" i="21"/>
  <c r="I12" i="21" s="1"/>
  <c r="J12" i="21" s="1"/>
  <c r="K12" i="21" s="1"/>
  <c r="L12" i="21" s="1"/>
  <c r="M12" i="21" s="1"/>
  <c r="G12" i="21"/>
  <c r="H11" i="21"/>
  <c r="I11" i="21" s="1"/>
  <c r="J11" i="21" s="1"/>
  <c r="K11" i="21" s="1"/>
  <c r="L11" i="21" s="1"/>
  <c r="M11" i="21" s="1"/>
  <c r="G11" i="21"/>
  <c r="G10" i="21"/>
  <c r="H10" i="21" s="1"/>
  <c r="I10" i="21" s="1"/>
  <c r="J10" i="21" s="1"/>
  <c r="K10" i="21" s="1"/>
  <c r="L10" i="21" s="1"/>
  <c r="M10" i="21" s="1"/>
  <c r="G9" i="21"/>
  <c r="H9" i="21" s="1"/>
  <c r="I9" i="21" s="1"/>
  <c r="J9" i="21" s="1"/>
  <c r="K9" i="21" s="1"/>
  <c r="L9" i="21" s="1"/>
  <c r="M9" i="21" s="1"/>
  <c r="G8" i="21"/>
  <c r="H8" i="21" s="1"/>
  <c r="I8" i="21" s="1"/>
  <c r="J8" i="21" s="1"/>
  <c r="K8" i="21" s="1"/>
  <c r="L8" i="21" s="1"/>
  <c r="M8" i="21" s="1"/>
  <c r="H7" i="21"/>
  <c r="I7" i="21" s="1"/>
  <c r="J7" i="21" s="1"/>
  <c r="K7" i="21" s="1"/>
  <c r="L7" i="21" s="1"/>
  <c r="M7" i="21" s="1"/>
  <c r="G7" i="21"/>
  <c r="G6" i="21"/>
  <c r="H6" i="21" s="1"/>
  <c r="I6" i="21" s="1"/>
  <c r="J6" i="21" s="1"/>
  <c r="K6" i="21" s="1"/>
  <c r="L6" i="21" s="1"/>
  <c r="M6" i="21" s="1"/>
  <c r="G5" i="21"/>
  <c r="H5" i="21" s="1"/>
  <c r="I5" i="21" s="1"/>
  <c r="J5" i="21" s="1"/>
  <c r="K5" i="21" s="1"/>
  <c r="L5" i="21" s="1"/>
  <c r="M5" i="21" s="1"/>
  <c r="G4" i="21"/>
  <c r="H4" i="21" s="1"/>
  <c r="I4" i="21" s="1"/>
  <c r="J4" i="21" s="1"/>
  <c r="K4" i="21" s="1"/>
  <c r="L4" i="21" s="1"/>
  <c r="M4" i="21" s="1"/>
  <c r="G3" i="21"/>
  <c r="H3" i="21" s="1"/>
  <c r="I3" i="21" s="1"/>
  <c r="J3" i="21" s="1"/>
  <c r="K3" i="21" s="1"/>
  <c r="L3" i="21" s="1"/>
  <c r="M3" i="21" s="1"/>
  <c r="G2" i="21"/>
  <c r="H2" i="21" s="1"/>
  <c r="I2" i="21" s="1"/>
  <c r="J2" i="21" s="1"/>
  <c r="K2" i="21" s="1"/>
  <c r="L2" i="21" s="1"/>
  <c r="M2" i="21" s="1"/>
  <c r="N9" i="17"/>
  <c r="G31" i="20"/>
  <c r="H31" i="20" s="1"/>
  <c r="I31" i="20" s="1"/>
  <c r="J31" i="20" s="1"/>
  <c r="K31" i="20" s="1"/>
  <c r="L31" i="20" s="1"/>
  <c r="M31" i="20" s="1"/>
  <c r="G30" i="20"/>
  <c r="H30" i="20" s="1"/>
  <c r="I30" i="20" s="1"/>
  <c r="J30" i="20" s="1"/>
  <c r="K30" i="20" s="1"/>
  <c r="L30" i="20" s="1"/>
  <c r="M30" i="20" s="1"/>
  <c r="G29" i="20"/>
  <c r="H29" i="20" s="1"/>
  <c r="I29" i="20" s="1"/>
  <c r="J29" i="20" s="1"/>
  <c r="K29" i="20" s="1"/>
  <c r="L29" i="20" s="1"/>
  <c r="M29" i="20" s="1"/>
  <c r="I28" i="20"/>
  <c r="J28" i="20" s="1"/>
  <c r="K28" i="20" s="1"/>
  <c r="L28" i="20" s="1"/>
  <c r="M28" i="20" s="1"/>
  <c r="H28" i="20"/>
  <c r="G28" i="20"/>
  <c r="I27" i="20"/>
  <c r="J27" i="20" s="1"/>
  <c r="K27" i="20" s="1"/>
  <c r="L27" i="20" s="1"/>
  <c r="M27" i="20" s="1"/>
  <c r="H27" i="20"/>
  <c r="G27" i="20"/>
  <c r="I26" i="20"/>
  <c r="J26" i="20" s="1"/>
  <c r="K26" i="20" s="1"/>
  <c r="L26" i="20" s="1"/>
  <c r="M26" i="20" s="1"/>
  <c r="H26" i="20"/>
  <c r="G26" i="20"/>
  <c r="H25" i="20"/>
  <c r="I25" i="20" s="1"/>
  <c r="J25" i="20" s="1"/>
  <c r="K25" i="20" s="1"/>
  <c r="L25" i="20" s="1"/>
  <c r="M25" i="20" s="1"/>
  <c r="G25" i="20"/>
  <c r="H24" i="20"/>
  <c r="I24" i="20" s="1"/>
  <c r="J24" i="20" s="1"/>
  <c r="K24" i="20" s="1"/>
  <c r="L24" i="20" s="1"/>
  <c r="M24" i="20" s="1"/>
  <c r="G24" i="20"/>
  <c r="H23" i="20"/>
  <c r="I23" i="20" s="1"/>
  <c r="J23" i="20" s="1"/>
  <c r="K23" i="20" s="1"/>
  <c r="L23" i="20" s="1"/>
  <c r="M23" i="20" s="1"/>
  <c r="G23" i="20"/>
  <c r="G22" i="20"/>
  <c r="H22" i="20" s="1"/>
  <c r="I22" i="20" s="1"/>
  <c r="J22" i="20" s="1"/>
  <c r="K22" i="20" s="1"/>
  <c r="L22" i="20" s="1"/>
  <c r="M22" i="20" s="1"/>
  <c r="G21" i="20"/>
  <c r="H21" i="20" s="1"/>
  <c r="I21" i="20" s="1"/>
  <c r="J21" i="20" s="1"/>
  <c r="K21" i="20" s="1"/>
  <c r="L21" i="20" s="1"/>
  <c r="M21" i="20" s="1"/>
  <c r="G20" i="20"/>
  <c r="H20" i="20" s="1"/>
  <c r="I20" i="20" s="1"/>
  <c r="J20" i="20" s="1"/>
  <c r="K20" i="20" s="1"/>
  <c r="L20" i="20" s="1"/>
  <c r="M20" i="20" s="1"/>
  <c r="G19" i="20"/>
  <c r="H19" i="20" s="1"/>
  <c r="I19" i="20" s="1"/>
  <c r="J19" i="20" s="1"/>
  <c r="K19" i="20" s="1"/>
  <c r="L19" i="20" s="1"/>
  <c r="M19" i="20" s="1"/>
  <c r="G18" i="20"/>
  <c r="H18" i="20" s="1"/>
  <c r="I18" i="20" s="1"/>
  <c r="J18" i="20" s="1"/>
  <c r="K18" i="20" s="1"/>
  <c r="L18" i="20" s="1"/>
  <c r="M18" i="20" s="1"/>
  <c r="G17" i="20"/>
  <c r="H17" i="20" s="1"/>
  <c r="I17" i="20" s="1"/>
  <c r="J17" i="20" s="1"/>
  <c r="K17" i="20" s="1"/>
  <c r="L17" i="20" s="1"/>
  <c r="M17" i="20" s="1"/>
  <c r="G16" i="20"/>
  <c r="H16" i="20" s="1"/>
  <c r="I16" i="20" s="1"/>
  <c r="J16" i="20" s="1"/>
  <c r="K16" i="20" s="1"/>
  <c r="L16" i="20" s="1"/>
  <c r="M16" i="20" s="1"/>
  <c r="G15" i="20"/>
  <c r="H15" i="20" s="1"/>
  <c r="I15" i="20" s="1"/>
  <c r="J15" i="20" s="1"/>
  <c r="K15" i="20" s="1"/>
  <c r="L15" i="20" s="1"/>
  <c r="M15" i="20" s="1"/>
  <c r="H14" i="20"/>
  <c r="I14" i="20" s="1"/>
  <c r="J14" i="20" s="1"/>
  <c r="K14" i="20" s="1"/>
  <c r="L14" i="20" s="1"/>
  <c r="M14" i="20" s="1"/>
  <c r="G14" i="20"/>
  <c r="G13" i="20"/>
  <c r="H13" i="20" s="1"/>
  <c r="I13" i="20" s="1"/>
  <c r="J13" i="20" s="1"/>
  <c r="K13" i="20" s="1"/>
  <c r="L13" i="20" s="1"/>
  <c r="M13" i="20" s="1"/>
  <c r="G12" i="20"/>
  <c r="H12" i="20" s="1"/>
  <c r="I12" i="20" s="1"/>
  <c r="J12" i="20" s="1"/>
  <c r="K12" i="20" s="1"/>
  <c r="L12" i="20" s="1"/>
  <c r="M12" i="20" s="1"/>
  <c r="G11" i="20"/>
  <c r="H11" i="20" s="1"/>
  <c r="I11" i="20" s="1"/>
  <c r="J11" i="20" s="1"/>
  <c r="K11" i="20" s="1"/>
  <c r="L11" i="20" s="1"/>
  <c r="M11" i="20" s="1"/>
  <c r="G10" i="20"/>
  <c r="H10" i="20" s="1"/>
  <c r="I10" i="20" s="1"/>
  <c r="J10" i="20" s="1"/>
  <c r="K10" i="20" s="1"/>
  <c r="L10" i="20" s="1"/>
  <c r="M10" i="20" s="1"/>
  <c r="G9" i="20"/>
  <c r="H9" i="20" s="1"/>
  <c r="I9" i="20" s="1"/>
  <c r="J9" i="20" s="1"/>
  <c r="K9" i="20" s="1"/>
  <c r="L9" i="20" s="1"/>
  <c r="M9" i="20" s="1"/>
  <c r="G8" i="20"/>
  <c r="H8" i="20" s="1"/>
  <c r="I8" i="20" s="1"/>
  <c r="J8" i="20" s="1"/>
  <c r="K8" i="20" s="1"/>
  <c r="L8" i="20" s="1"/>
  <c r="M8" i="20" s="1"/>
  <c r="G7" i="20"/>
  <c r="H7" i="20" s="1"/>
  <c r="I7" i="20" s="1"/>
  <c r="J7" i="20" s="1"/>
  <c r="K7" i="20" s="1"/>
  <c r="L7" i="20" s="1"/>
  <c r="M7" i="20" s="1"/>
  <c r="G6" i="20"/>
  <c r="H6" i="20" s="1"/>
  <c r="I6" i="20" s="1"/>
  <c r="J6" i="20" s="1"/>
  <c r="K6" i="20" s="1"/>
  <c r="L6" i="20" s="1"/>
  <c r="M6" i="20" s="1"/>
  <c r="G5" i="20"/>
  <c r="H5" i="20" s="1"/>
  <c r="I5" i="20" s="1"/>
  <c r="J5" i="20" s="1"/>
  <c r="K5" i="20" s="1"/>
  <c r="L5" i="20" s="1"/>
  <c r="M5" i="20" s="1"/>
  <c r="G4" i="20"/>
  <c r="H4" i="20" s="1"/>
  <c r="I4" i="20" s="1"/>
  <c r="J4" i="20" s="1"/>
  <c r="K4" i="20" s="1"/>
  <c r="L4" i="20" s="1"/>
  <c r="M4" i="20" s="1"/>
  <c r="G3" i="20"/>
  <c r="H3" i="20" s="1"/>
  <c r="I3" i="20" s="1"/>
  <c r="J3" i="20" s="1"/>
  <c r="K3" i="20" s="1"/>
  <c r="L3" i="20" s="1"/>
  <c r="M3" i="20" s="1"/>
  <c r="G2" i="20"/>
  <c r="H2" i="20" s="1"/>
  <c r="I2" i="20" s="1"/>
  <c r="J2" i="20" s="1"/>
  <c r="K2" i="20" s="1"/>
  <c r="L2" i="20" s="1"/>
  <c r="M2" i="20" s="1"/>
  <c r="H19" i="19"/>
  <c r="I19" i="19" s="1"/>
  <c r="J19" i="19" s="1"/>
  <c r="K19" i="19" s="1"/>
  <c r="L19" i="19" s="1"/>
  <c r="M19" i="19" s="1"/>
  <c r="G19" i="19"/>
  <c r="H18" i="19"/>
  <c r="I18" i="19" s="1"/>
  <c r="J18" i="19" s="1"/>
  <c r="K18" i="19" s="1"/>
  <c r="L18" i="19" s="1"/>
  <c r="M18" i="19" s="1"/>
  <c r="G18" i="19"/>
  <c r="H17" i="19"/>
  <c r="I17" i="19" s="1"/>
  <c r="J17" i="19" s="1"/>
  <c r="K17" i="19" s="1"/>
  <c r="L17" i="19" s="1"/>
  <c r="M17" i="19" s="1"/>
  <c r="G17" i="19"/>
  <c r="G16" i="19"/>
  <c r="H16" i="19" s="1"/>
  <c r="I16" i="19" s="1"/>
  <c r="J16" i="19" s="1"/>
  <c r="K16" i="19" s="1"/>
  <c r="L16" i="19" s="1"/>
  <c r="M16" i="19" s="1"/>
  <c r="G15" i="19"/>
  <c r="H15" i="19" s="1"/>
  <c r="I15" i="19" s="1"/>
  <c r="J15" i="19" s="1"/>
  <c r="K15" i="19" s="1"/>
  <c r="L15" i="19" s="1"/>
  <c r="M15" i="19" s="1"/>
  <c r="G14" i="19"/>
  <c r="H14" i="19" s="1"/>
  <c r="I14" i="19" s="1"/>
  <c r="J14" i="19" s="1"/>
  <c r="K14" i="19" s="1"/>
  <c r="L14" i="19" s="1"/>
  <c r="M14" i="19" s="1"/>
  <c r="H13" i="19"/>
  <c r="I13" i="19" s="1"/>
  <c r="J13" i="19" s="1"/>
  <c r="K13" i="19" s="1"/>
  <c r="L13" i="19" s="1"/>
  <c r="M13" i="19" s="1"/>
  <c r="G13" i="19"/>
  <c r="H12" i="19"/>
  <c r="I12" i="19" s="1"/>
  <c r="J12" i="19" s="1"/>
  <c r="K12" i="19" s="1"/>
  <c r="L12" i="19" s="1"/>
  <c r="M12" i="19" s="1"/>
  <c r="G12" i="19"/>
  <c r="H11" i="19"/>
  <c r="I11" i="19" s="1"/>
  <c r="J11" i="19" s="1"/>
  <c r="K11" i="19" s="1"/>
  <c r="L11" i="19" s="1"/>
  <c r="M11" i="19" s="1"/>
  <c r="G11" i="19"/>
  <c r="G10" i="19"/>
  <c r="H10" i="19" s="1"/>
  <c r="I10" i="19" s="1"/>
  <c r="J10" i="19" s="1"/>
  <c r="K10" i="19" s="1"/>
  <c r="L10" i="19" s="1"/>
  <c r="M10" i="19" s="1"/>
  <c r="G9" i="19"/>
  <c r="H9" i="19" s="1"/>
  <c r="I9" i="19" s="1"/>
  <c r="J9" i="19" s="1"/>
  <c r="K9" i="19" s="1"/>
  <c r="L9" i="19" s="1"/>
  <c r="M9" i="19" s="1"/>
  <c r="G8" i="19"/>
  <c r="H8" i="19" s="1"/>
  <c r="I8" i="19" s="1"/>
  <c r="J8" i="19" s="1"/>
  <c r="K8" i="19" s="1"/>
  <c r="L8" i="19" s="1"/>
  <c r="M8" i="19" s="1"/>
  <c r="G7" i="19"/>
  <c r="H7" i="19" s="1"/>
  <c r="I7" i="19" s="1"/>
  <c r="J7" i="19" s="1"/>
  <c r="K7" i="19" s="1"/>
  <c r="L7" i="19" s="1"/>
  <c r="M7" i="19" s="1"/>
  <c r="G6" i="19"/>
  <c r="H6" i="19" s="1"/>
  <c r="I6" i="19" s="1"/>
  <c r="J6" i="19" s="1"/>
  <c r="K6" i="19" s="1"/>
  <c r="L6" i="19" s="1"/>
  <c r="M6" i="19" s="1"/>
  <c r="G5" i="19"/>
  <c r="H5" i="19" s="1"/>
  <c r="I5" i="19" s="1"/>
  <c r="J5" i="19" s="1"/>
  <c r="K5" i="19" s="1"/>
  <c r="L5" i="19" s="1"/>
  <c r="M5" i="19" s="1"/>
  <c r="G4" i="19"/>
  <c r="H4" i="19" s="1"/>
  <c r="I4" i="19" s="1"/>
  <c r="J4" i="19" s="1"/>
  <c r="K4" i="19" s="1"/>
  <c r="L4" i="19" s="1"/>
  <c r="M4" i="19" s="1"/>
  <c r="G3" i="19"/>
  <c r="H3" i="19" s="1"/>
  <c r="I3" i="19" s="1"/>
  <c r="J3" i="19" s="1"/>
  <c r="K3" i="19" s="1"/>
  <c r="L3" i="19" s="1"/>
  <c r="M3" i="19" s="1"/>
  <c r="G2" i="19"/>
  <c r="H2" i="19" s="1"/>
  <c r="I2" i="19" s="1"/>
  <c r="J2" i="19" s="1"/>
  <c r="K2" i="19" s="1"/>
  <c r="L2" i="19" s="1"/>
  <c r="M2" i="19" s="1"/>
  <c r="G31" i="18"/>
  <c r="H31" i="18" s="1"/>
  <c r="I31" i="18" s="1"/>
  <c r="J31" i="18" s="1"/>
  <c r="K31" i="18" s="1"/>
  <c r="L31" i="18" s="1"/>
  <c r="M31" i="18" s="1"/>
  <c r="G30" i="18"/>
  <c r="H30" i="18" s="1"/>
  <c r="I30" i="18" s="1"/>
  <c r="J30" i="18" s="1"/>
  <c r="K30" i="18" s="1"/>
  <c r="L30" i="18" s="1"/>
  <c r="M30" i="18" s="1"/>
  <c r="G29" i="18"/>
  <c r="H29" i="18" s="1"/>
  <c r="I29" i="18" s="1"/>
  <c r="J29" i="18" s="1"/>
  <c r="K29" i="18" s="1"/>
  <c r="L29" i="18" s="1"/>
  <c r="M29" i="18" s="1"/>
  <c r="G28" i="18"/>
  <c r="H28" i="18" s="1"/>
  <c r="I28" i="18" s="1"/>
  <c r="J28" i="18" s="1"/>
  <c r="K28" i="18" s="1"/>
  <c r="L28" i="18" s="1"/>
  <c r="M28" i="18" s="1"/>
  <c r="G27" i="18"/>
  <c r="H27" i="18" s="1"/>
  <c r="I27" i="18" s="1"/>
  <c r="J27" i="18" s="1"/>
  <c r="K27" i="18" s="1"/>
  <c r="L27" i="18" s="1"/>
  <c r="M27" i="18" s="1"/>
  <c r="G26" i="18"/>
  <c r="H26" i="18" s="1"/>
  <c r="I26" i="18" s="1"/>
  <c r="J26" i="18" s="1"/>
  <c r="K26" i="18" s="1"/>
  <c r="L26" i="18" s="1"/>
  <c r="M26" i="18" s="1"/>
  <c r="H25" i="18"/>
  <c r="I25" i="18" s="1"/>
  <c r="J25" i="18" s="1"/>
  <c r="K25" i="18" s="1"/>
  <c r="L25" i="18" s="1"/>
  <c r="M25" i="18" s="1"/>
  <c r="G25" i="18"/>
  <c r="H24" i="18"/>
  <c r="I24" i="18" s="1"/>
  <c r="J24" i="18" s="1"/>
  <c r="K24" i="18" s="1"/>
  <c r="L24" i="18" s="1"/>
  <c r="M24" i="18" s="1"/>
  <c r="G24" i="18"/>
  <c r="L23" i="18"/>
  <c r="M23" i="18" s="1"/>
  <c r="H23" i="18"/>
  <c r="I23" i="18" s="1"/>
  <c r="J23" i="18" s="1"/>
  <c r="K23" i="18" s="1"/>
  <c r="G23" i="18"/>
  <c r="G22" i="18"/>
  <c r="H22" i="18" s="1"/>
  <c r="I22" i="18" s="1"/>
  <c r="J22" i="18" s="1"/>
  <c r="K22" i="18" s="1"/>
  <c r="L22" i="18" s="1"/>
  <c r="M22" i="18" s="1"/>
  <c r="G21" i="18"/>
  <c r="H21" i="18" s="1"/>
  <c r="I21" i="18" s="1"/>
  <c r="J21" i="18" s="1"/>
  <c r="K21" i="18" s="1"/>
  <c r="L21" i="18" s="1"/>
  <c r="M21" i="18" s="1"/>
  <c r="G20" i="18"/>
  <c r="H20" i="18" s="1"/>
  <c r="I20" i="18" s="1"/>
  <c r="J20" i="18" s="1"/>
  <c r="K20" i="18" s="1"/>
  <c r="L20" i="18" s="1"/>
  <c r="M20" i="18" s="1"/>
  <c r="G19" i="18"/>
  <c r="H19" i="18" s="1"/>
  <c r="I19" i="18" s="1"/>
  <c r="J19" i="18" s="1"/>
  <c r="K19" i="18" s="1"/>
  <c r="L19" i="18" s="1"/>
  <c r="M19" i="18" s="1"/>
  <c r="J18" i="18"/>
  <c r="K18" i="18" s="1"/>
  <c r="L18" i="18" s="1"/>
  <c r="M18" i="18" s="1"/>
  <c r="G18" i="18"/>
  <c r="H18" i="18" s="1"/>
  <c r="I18" i="18" s="1"/>
  <c r="G17" i="18"/>
  <c r="H17" i="18" s="1"/>
  <c r="I17" i="18" s="1"/>
  <c r="J17" i="18" s="1"/>
  <c r="K17" i="18" s="1"/>
  <c r="L17" i="18" s="1"/>
  <c r="M17" i="18" s="1"/>
  <c r="G16" i="18"/>
  <c r="H16" i="18" s="1"/>
  <c r="I16" i="18" s="1"/>
  <c r="J16" i="18" s="1"/>
  <c r="K16" i="18" s="1"/>
  <c r="L16" i="18" s="1"/>
  <c r="M16" i="18" s="1"/>
  <c r="G15" i="18"/>
  <c r="H15" i="18" s="1"/>
  <c r="I15" i="18" s="1"/>
  <c r="J15" i="18" s="1"/>
  <c r="K15" i="18" s="1"/>
  <c r="L15" i="18" s="1"/>
  <c r="M15" i="18" s="1"/>
  <c r="I14" i="18"/>
  <c r="J14" i="18" s="1"/>
  <c r="K14" i="18" s="1"/>
  <c r="L14" i="18" s="1"/>
  <c r="M14" i="18" s="1"/>
  <c r="G14" i="18"/>
  <c r="H14" i="18" s="1"/>
  <c r="G13" i="18"/>
  <c r="H13" i="18" s="1"/>
  <c r="I13" i="18" s="1"/>
  <c r="J13" i="18" s="1"/>
  <c r="K13" i="18" s="1"/>
  <c r="L13" i="18" s="1"/>
  <c r="M13" i="18" s="1"/>
  <c r="G12" i="18"/>
  <c r="H12" i="18" s="1"/>
  <c r="I12" i="18" s="1"/>
  <c r="J12" i="18" s="1"/>
  <c r="K12" i="18" s="1"/>
  <c r="L12" i="18" s="1"/>
  <c r="M12" i="18" s="1"/>
  <c r="G11" i="18"/>
  <c r="H11" i="18" s="1"/>
  <c r="I11" i="18" s="1"/>
  <c r="J11" i="18" s="1"/>
  <c r="K11" i="18" s="1"/>
  <c r="L11" i="18" s="1"/>
  <c r="M11" i="18" s="1"/>
  <c r="G10" i="18"/>
  <c r="H10" i="18" s="1"/>
  <c r="I10" i="18" s="1"/>
  <c r="J10" i="18" s="1"/>
  <c r="K10" i="18" s="1"/>
  <c r="L10" i="18" s="1"/>
  <c r="M10" i="18" s="1"/>
  <c r="G9" i="18"/>
  <c r="H9" i="18" s="1"/>
  <c r="I9" i="18" s="1"/>
  <c r="J9" i="18" s="1"/>
  <c r="K9" i="18" s="1"/>
  <c r="L9" i="18" s="1"/>
  <c r="M9" i="18" s="1"/>
  <c r="G8" i="18"/>
  <c r="H8" i="18" s="1"/>
  <c r="I8" i="18" s="1"/>
  <c r="J8" i="18" s="1"/>
  <c r="K8" i="18" s="1"/>
  <c r="L8" i="18" s="1"/>
  <c r="M8" i="18" s="1"/>
  <c r="G7" i="18"/>
  <c r="H7" i="18" s="1"/>
  <c r="I7" i="18" s="1"/>
  <c r="J7" i="18" s="1"/>
  <c r="K7" i="18" s="1"/>
  <c r="L7" i="18" s="1"/>
  <c r="M7" i="18" s="1"/>
  <c r="G6" i="18"/>
  <c r="H6" i="18" s="1"/>
  <c r="I6" i="18" s="1"/>
  <c r="J6" i="18" s="1"/>
  <c r="K6" i="18" s="1"/>
  <c r="L6" i="18" s="1"/>
  <c r="M6" i="18" s="1"/>
  <c r="G5" i="18"/>
  <c r="H5" i="18" s="1"/>
  <c r="I5" i="18" s="1"/>
  <c r="J5" i="18" s="1"/>
  <c r="K5" i="18" s="1"/>
  <c r="L5" i="18" s="1"/>
  <c r="M5" i="18" s="1"/>
  <c r="G4" i="18"/>
  <c r="H4" i="18" s="1"/>
  <c r="I4" i="18" s="1"/>
  <c r="J4" i="18" s="1"/>
  <c r="K4" i="18" s="1"/>
  <c r="L4" i="18" s="1"/>
  <c r="M4" i="18" s="1"/>
  <c r="N2" i="18" s="1"/>
  <c r="G3" i="18"/>
  <c r="H3" i="18" s="1"/>
  <c r="I3" i="18" s="1"/>
  <c r="J3" i="18" s="1"/>
  <c r="K3" i="18" s="1"/>
  <c r="L3" i="18" s="1"/>
  <c r="M3" i="18" s="1"/>
  <c r="G2" i="18"/>
  <c r="H2" i="18" s="1"/>
  <c r="I2" i="18" s="1"/>
  <c r="J2" i="18" s="1"/>
  <c r="K2" i="18" s="1"/>
  <c r="L2" i="18" s="1"/>
  <c r="M2" i="18" s="1"/>
  <c r="H31" i="17"/>
  <c r="I31" i="17" s="1"/>
  <c r="J31" i="17" s="1"/>
  <c r="K31" i="17" s="1"/>
  <c r="L31" i="17" s="1"/>
  <c r="M31" i="17" s="1"/>
  <c r="G31" i="17"/>
  <c r="H30" i="17"/>
  <c r="I30" i="17" s="1"/>
  <c r="J30" i="17" s="1"/>
  <c r="K30" i="17" s="1"/>
  <c r="L30" i="17" s="1"/>
  <c r="M30" i="17" s="1"/>
  <c r="G30" i="17"/>
  <c r="H29" i="17"/>
  <c r="I29" i="17" s="1"/>
  <c r="J29" i="17" s="1"/>
  <c r="K29" i="17" s="1"/>
  <c r="L29" i="17" s="1"/>
  <c r="M29" i="17" s="1"/>
  <c r="G29" i="17"/>
  <c r="G28" i="17"/>
  <c r="H28" i="17" s="1"/>
  <c r="I28" i="17" s="1"/>
  <c r="J28" i="17" s="1"/>
  <c r="K28" i="17" s="1"/>
  <c r="L28" i="17" s="1"/>
  <c r="M28" i="17" s="1"/>
  <c r="G27" i="17"/>
  <c r="H27" i="17" s="1"/>
  <c r="I27" i="17" s="1"/>
  <c r="J27" i="17" s="1"/>
  <c r="K27" i="17" s="1"/>
  <c r="L27" i="17" s="1"/>
  <c r="M27" i="17" s="1"/>
  <c r="G26" i="17"/>
  <c r="H26" i="17" s="1"/>
  <c r="I26" i="17" s="1"/>
  <c r="J26" i="17" s="1"/>
  <c r="K26" i="17" s="1"/>
  <c r="L26" i="17" s="1"/>
  <c r="M26" i="17" s="1"/>
  <c r="H25" i="17"/>
  <c r="I25" i="17" s="1"/>
  <c r="J25" i="17" s="1"/>
  <c r="K25" i="17" s="1"/>
  <c r="L25" i="17" s="1"/>
  <c r="M25" i="17" s="1"/>
  <c r="G25" i="17"/>
  <c r="H24" i="17"/>
  <c r="I24" i="17" s="1"/>
  <c r="J24" i="17" s="1"/>
  <c r="K24" i="17" s="1"/>
  <c r="L24" i="17" s="1"/>
  <c r="M24" i="17" s="1"/>
  <c r="G24" i="17"/>
  <c r="H23" i="17"/>
  <c r="I23" i="17" s="1"/>
  <c r="J23" i="17" s="1"/>
  <c r="K23" i="17" s="1"/>
  <c r="L23" i="17" s="1"/>
  <c r="M23" i="17" s="1"/>
  <c r="G23" i="17"/>
  <c r="G22" i="17"/>
  <c r="H22" i="17" s="1"/>
  <c r="I22" i="17" s="1"/>
  <c r="J22" i="17" s="1"/>
  <c r="K22" i="17" s="1"/>
  <c r="L22" i="17" s="1"/>
  <c r="M22" i="17" s="1"/>
  <c r="G21" i="17"/>
  <c r="H21" i="17" s="1"/>
  <c r="I21" i="17" s="1"/>
  <c r="J21" i="17" s="1"/>
  <c r="K21" i="17" s="1"/>
  <c r="L21" i="17" s="1"/>
  <c r="M21" i="17" s="1"/>
  <c r="G20" i="17"/>
  <c r="H20" i="17" s="1"/>
  <c r="I20" i="17" s="1"/>
  <c r="J20" i="17" s="1"/>
  <c r="K20" i="17" s="1"/>
  <c r="L20" i="17" s="1"/>
  <c r="M20" i="17" s="1"/>
  <c r="G19" i="17"/>
  <c r="H19" i="17" s="1"/>
  <c r="I19" i="17" s="1"/>
  <c r="J19" i="17" s="1"/>
  <c r="K19" i="17" s="1"/>
  <c r="L19" i="17" s="1"/>
  <c r="M19" i="17" s="1"/>
  <c r="G18" i="17"/>
  <c r="H18" i="17" s="1"/>
  <c r="I18" i="17" s="1"/>
  <c r="J18" i="17" s="1"/>
  <c r="K18" i="17" s="1"/>
  <c r="L18" i="17" s="1"/>
  <c r="M18" i="17" s="1"/>
  <c r="G17" i="17"/>
  <c r="H17" i="17" s="1"/>
  <c r="I17" i="17" s="1"/>
  <c r="J17" i="17" s="1"/>
  <c r="K17" i="17" s="1"/>
  <c r="L17" i="17" s="1"/>
  <c r="M17" i="17" s="1"/>
  <c r="G16" i="17"/>
  <c r="H16" i="17" s="1"/>
  <c r="I16" i="17" s="1"/>
  <c r="J16" i="17" s="1"/>
  <c r="K16" i="17" s="1"/>
  <c r="L16" i="17" s="1"/>
  <c r="M16" i="17" s="1"/>
  <c r="G15" i="17"/>
  <c r="H15" i="17" s="1"/>
  <c r="I15" i="17" s="1"/>
  <c r="J15" i="17" s="1"/>
  <c r="K15" i="17" s="1"/>
  <c r="L15" i="17" s="1"/>
  <c r="M15" i="17" s="1"/>
  <c r="G14" i="17"/>
  <c r="H14" i="17" s="1"/>
  <c r="I14" i="17" s="1"/>
  <c r="J14" i="17" s="1"/>
  <c r="K14" i="17" s="1"/>
  <c r="L14" i="17" s="1"/>
  <c r="M14" i="17" s="1"/>
  <c r="G13" i="17"/>
  <c r="H13" i="17" s="1"/>
  <c r="I13" i="17" s="1"/>
  <c r="J13" i="17" s="1"/>
  <c r="K13" i="17" s="1"/>
  <c r="L13" i="17" s="1"/>
  <c r="M13" i="17" s="1"/>
  <c r="H12" i="17"/>
  <c r="I12" i="17" s="1"/>
  <c r="J12" i="17" s="1"/>
  <c r="K12" i="17" s="1"/>
  <c r="L12" i="17" s="1"/>
  <c r="M12" i="17" s="1"/>
  <c r="G12" i="17"/>
  <c r="G11" i="17"/>
  <c r="H11" i="17" s="1"/>
  <c r="I11" i="17" s="1"/>
  <c r="J11" i="17" s="1"/>
  <c r="K11" i="17" s="1"/>
  <c r="L11" i="17" s="1"/>
  <c r="M11" i="17" s="1"/>
  <c r="G10" i="17"/>
  <c r="H10" i="17" s="1"/>
  <c r="I10" i="17" s="1"/>
  <c r="J10" i="17" s="1"/>
  <c r="K10" i="17" s="1"/>
  <c r="L10" i="17" s="1"/>
  <c r="M10" i="17" s="1"/>
  <c r="G9" i="17"/>
  <c r="H9" i="17" s="1"/>
  <c r="I9" i="17" s="1"/>
  <c r="J9" i="17" s="1"/>
  <c r="K9" i="17" s="1"/>
  <c r="L9" i="17" s="1"/>
  <c r="M9" i="17" s="1"/>
  <c r="G8" i="17"/>
  <c r="H8" i="17" s="1"/>
  <c r="I8" i="17" s="1"/>
  <c r="J8" i="17" s="1"/>
  <c r="K8" i="17" s="1"/>
  <c r="L8" i="17" s="1"/>
  <c r="M8" i="17" s="1"/>
  <c r="G7" i="17"/>
  <c r="H7" i="17" s="1"/>
  <c r="I7" i="17" s="1"/>
  <c r="J7" i="17" s="1"/>
  <c r="K7" i="17" s="1"/>
  <c r="L7" i="17" s="1"/>
  <c r="M7" i="17" s="1"/>
  <c r="G6" i="17"/>
  <c r="H6" i="17" s="1"/>
  <c r="I6" i="17" s="1"/>
  <c r="J6" i="17" s="1"/>
  <c r="K6" i="17" s="1"/>
  <c r="L6" i="17" s="1"/>
  <c r="M6" i="17" s="1"/>
  <c r="G5" i="17"/>
  <c r="H5" i="17" s="1"/>
  <c r="I5" i="17" s="1"/>
  <c r="J5" i="17" s="1"/>
  <c r="K5" i="17" s="1"/>
  <c r="L5" i="17" s="1"/>
  <c r="M5" i="17" s="1"/>
  <c r="G4" i="17"/>
  <c r="H4" i="17" s="1"/>
  <c r="I4" i="17" s="1"/>
  <c r="J4" i="17" s="1"/>
  <c r="K4" i="17" s="1"/>
  <c r="L4" i="17" s="1"/>
  <c r="M4" i="17" s="1"/>
  <c r="G3" i="17"/>
  <c r="H3" i="17" s="1"/>
  <c r="I3" i="17" s="1"/>
  <c r="J3" i="17" s="1"/>
  <c r="K3" i="17" s="1"/>
  <c r="L3" i="17" s="1"/>
  <c r="M3" i="17" s="1"/>
  <c r="G2" i="17"/>
  <c r="H2" i="17" s="1"/>
  <c r="I2" i="17" s="1"/>
  <c r="J2" i="17" s="1"/>
  <c r="K2" i="17" s="1"/>
  <c r="L2" i="17" s="1"/>
  <c r="M2" i="17" s="1"/>
  <c r="G31" i="16"/>
  <c r="H31" i="16" s="1"/>
  <c r="I31" i="16" s="1"/>
  <c r="J31" i="16" s="1"/>
  <c r="K31" i="16" s="1"/>
  <c r="L31" i="16" s="1"/>
  <c r="M31" i="16" s="1"/>
  <c r="G30" i="16"/>
  <c r="H30" i="16" s="1"/>
  <c r="I30" i="16" s="1"/>
  <c r="J30" i="16" s="1"/>
  <c r="K30" i="16" s="1"/>
  <c r="L30" i="16" s="1"/>
  <c r="M30" i="16" s="1"/>
  <c r="G29" i="16"/>
  <c r="H29" i="16" s="1"/>
  <c r="I29" i="16" s="1"/>
  <c r="J29" i="16" s="1"/>
  <c r="K29" i="16" s="1"/>
  <c r="L29" i="16" s="1"/>
  <c r="M29" i="16" s="1"/>
  <c r="G28" i="16"/>
  <c r="H28" i="16" s="1"/>
  <c r="I28" i="16" s="1"/>
  <c r="J28" i="16" s="1"/>
  <c r="K28" i="16" s="1"/>
  <c r="L28" i="16" s="1"/>
  <c r="M28" i="16" s="1"/>
  <c r="G27" i="16"/>
  <c r="H27" i="16" s="1"/>
  <c r="I27" i="16" s="1"/>
  <c r="J27" i="16" s="1"/>
  <c r="K27" i="16" s="1"/>
  <c r="L27" i="16" s="1"/>
  <c r="M27" i="16" s="1"/>
  <c r="G26" i="16"/>
  <c r="H26" i="16" s="1"/>
  <c r="I26" i="16" s="1"/>
  <c r="J26" i="16" s="1"/>
  <c r="K26" i="16" s="1"/>
  <c r="L26" i="16" s="1"/>
  <c r="M26" i="16" s="1"/>
  <c r="G25" i="16"/>
  <c r="H25" i="16" s="1"/>
  <c r="I25" i="16" s="1"/>
  <c r="J25" i="16" s="1"/>
  <c r="K25" i="16" s="1"/>
  <c r="L25" i="16" s="1"/>
  <c r="M25" i="16" s="1"/>
  <c r="G24" i="16"/>
  <c r="H24" i="16" s="1"/>
  <c r="I24" i="16" s="1"/>
  <c r="J24" i="16" s="1"/>
  <c r="K24" i="16" s="1"/>
  <c r="L24" i="16" s="1"/>
  <c r="M24" i="16" s="1"/>
  <c r="G23" i="16"/>
  <c r="H23" i="16" s="1"/>
  <c r="I23" i="16" s="1"/>
  <c r="J23" i="16" s="1"/>
  <c r="K23" i="16" s="1"/>
  <c r="L23" i="16" s="1"/>
  <c r="M23" i="16" s="1"/>
  <c r="G22" i="16"/>
  <c r="H22" i="16" s="1"/>
  <c r="I22" i="16" s="1"/>
  <c r="J22" i="16" s="1"/>
  <c r="K22" i="16" s="1"/>
  <c r="L22" i="16" s="1"/>
  <c r="M22" i="16" s="1"/>
  <c r="G21" i="16"/>
  <c r="H21" i="16" s="1"/>
  <c r="I21" i="16" s="1"/>
  <c r="J21" i="16" s="1"/>
  <c r="K21" i="16" s="1"/>
  <c r="L21" i="16" s="1"/>
  <c r="M21" i="16" s="1"/>
  <c r="G20" i="16"/>
  <c r="H20" i="16" s="1"/>
  <c r="I20" i="16" s="1"/>
  <c r="J20" i="16" s="1"/>
  <c r="K20" i="16" s="1"/>
  <c r="L20" i="16" s="1"/>
  <c r="M20" i="16" s="1"/>
  <c r="G19" i="16"/>
  <c r="H19" i="16" s="1"/>
  <c r="I19" i="16" s="1"/>
  <c r="J19" i="16" s="1"/>
  <c r="K19" i="16" s="1"/>
  <c r="L19" i="16" s="1"/>
  <c r="M19" i="16" s="1"/>
  <c r="G18" i="16"/>
  <c r="H18" i="16" s="1"/>
  <c r="I18" i="16" s="1"/>
  <c r="J18" i="16" s="1"/>
  <c r="K18" i="16" s="1"/>
  <c r="L18" i="16" s="1"/>
  <c r="M18" i="16" s="1"/>
  <c r="G17" i="16"/>
  <c r="H17" i="16" s="1"/>
  <c r="I17" i="16" s="1"/>
  <c r="J17" i="16" s="1"/>
  <c r="K17" i="16" s="1"/>
  <c r="L17" i="16" s="1"/>
  <c r="M17" i="16" s="1"/>
  <c r="G16" i="16"/>
  <c r="H16" i="16" s="1"/>
  <c r="I16" i="16" s="1"/>
  <c r="J16" i="16" s="1"/>
  <c r="K16" i="16" s="1"/>
  <c r="L16" i="16" s="1"/>
  <c r="M16" i="16" s="1"/>
  <c r="G15" i="16"/>
  <c r="H15" i="16" s="1"/>
  <c r="I15" i="16" s="1"/>
  <c r="J15" i="16" s="1"/>
  <c r="K15" i="16" s="1"/>
  <c r="L15" i="16" s="1"/>
  <c r="M15" i="16" s="1"/>
  <c r="G14" i="16"/>
  <c r="H14" i="16" s="1"/>
  <c r="I14" i="16" s="1"/>
  <c r="J14" i="16" s="1"/>
  <c r="K14" i="16" s="1"/>
  <c r="L14" i="16" s="1"/>
  <c r="M14" i="16" s="1"/>
  <c r="G13" i="16"/>
  <c r="H13" i="16" s="1"/>
  <c r="I13" i="16" s="1"/>
  <c r="J13" i="16" s="1"/>
  <c r="K13" i="16" s="1"/>
  <c r="L13" i="16" s="1"/>
  <c r="M13" i="16" s="1"/>
  <c r="G12" i="16"/>
  <c r="H12" i="16" s="1"/>
  <c r="I12" i="16" s="1"/>
  <c r="J12" i="16" s="1"/>
  <c r="K12" i="16" s="1"/>
  <c r="L12" i="16" s="1"/>
  <c r="M12" i="16" s="1"/>
  <c r="G11" i="16"/>
  <c r="H11" i="16" s="1"/>
  <c r="I11" i="16" s="1"/>
  <c r="J11" i="16" s="1"/>
  <c r="K11" i="16" s="1"/>
  <c r="L11" i="16" s="1"/>
  <c r="M11" i="16" s="1"/>
  <c r="G10" i="16"/>
  <c r="H10" i="16" s="1"/>
  <c r="I10" i="16" s="1"/>
  <c r="J10" i="16" s="1"/>
  <c r="K10" i="16" s="1"/>
  <c r="L10" i="16" s="1"/>
  <c r="M10" i="16" s="1"/>
  <c r="G9" i="16"/>
  <c r="H9" i="16" s="1"/>
  <c r="I9" i="16" s="1"/>
  <c r="J9" i="16" s="1"/>
  <c r="K9" i="16" s="1"/>
  <c r="L9" i="16" s="1"/>
  <c r="M9" i="16" s="1"/>
  <c r="G8" i="16"/>
  <c r="H8" i="16" s="1"/>
  <c r="I8" i="16" s="1"/>
  <c r="J8" i="16" s="1"/>
  <c r="K8" i="16" s="1"/>
  <c r="L8" i="16" s="1"/>
  <c r="M8" i="16" s="1"/>
  <c r="G7" i="16"/>
  <c r="H7" i="16" s="1"/>
  <c r="I7" i="16" s="1"/>
  <c r="J7" i="16" s="1"/>
  <c r="K7" i="16" s="1"/>
  <c r="L7" i="16" s="1"/>
  <c r="M7" i="16" s="1"/>
  <c r="G6" i="16"/>
  <c r="H6" i="16" s="1"/>
  <c r="I6" i="16" s="1"/>
  <c r="J6" i="16" s="1"/>
  <c r="K6" i="16" s="1"/>
  <c r="L6" i="16" s="1"/>
  <c r="M6" i="16" s="1"/>
  <c r="G5" i="16"/>
  <c r="H5" i="16" s="1"/>
  <c r="I5" i="16" s="1"/>
  <c r="J5" i="16" s="1"/>
  <c r="K5" i="16" s="1"/>
  <c r="L5" i="16" s="1"/>
  <c r="M5" i="16" s="1"/>
  <c r="G4" i="16"/>
  <c r="H4" i="16" s="1"/>
  <c r="I4" i="16" s="1"/>
  <c r="J4" i="16" s="1"/>
  <c r="K4" i="16" s="1"/>
  <c r="L4" i="16" s="1"/>
  <c r="M4" i="16" s="1"/>
  <c r="G3" i="16"/>
  <c r="H3" i="16" s="1"/>
  <c r="I3" i="16" s="1"/>
  <c r="J3" i="16" s="1"/>
  <c r="K3" i="16" s="1"/>
  <c r="L3" i="16" s="1"/>
  <c r="M3" i="16" s="1"/>
  <c r="G2" i="16"/>
  <c r="H2" i="16" s="1"/>
  <c r="I2" i="16" s="1"/>
  <c r="J2" i="16" s="1"/>
  <c r="K2" i="16" s="1"/>
  <c r="L2" i="16" s="1"/>
  <c r="M2" i="16" s="1"/>
  <c r="N12" i="15"/>
  <c r="G31" i="15"/>
  <c r="H31" i="15" s="1"/>
  <c r="I31" i="15" s="1"/>
  <c r="J31" i="15" s="1"/>
  <c r="K31" i="15" s="1"/>
  <c r="L31" i="15" s="1"/>
  <c r="M31" i="15" s="1"/>
  <c r="G30" i="15"/>
  <c r="H30" i="15" s="1"/>
  <c r="I30" i="15" s="1"/>
  <c r="J30" i="15" s="1"/>
  <c r="K30" i="15" s="1"/>
  <c r="L30" i="15" s="1"/>
  <c r="M30" i="15" s="1"/>
  <c r="G29" i="15"/>
  <c r="H29" i="15" s="1"/>
  <c r="I29" i="15" s="1"/>
  <c r="J29" i="15" s="1"/>
  <c r="K29" i="15" s="1"/>
  <c r="L29" i="15" s="1"/>
  <c r="M29" i="15" s="1"/>
  <c r="I28" i="15"/>
  <c r="J28" i="15" s="1"/>
  <c r="K28" i="15" s="1"/>
  <c r="L28" i="15" s="1"/>
  <c r="M28" i="15" s="1"/>
  <c r="H28" i="15"/>
  <c r="G28" i="15"/>
  <c r="I27" i="15"/>
  <c r="J27" i="15" s="1"/>
  <c r="K27" i="15" s="1"/>
  <c r="L27" i="15" s="1"/>
  <c r="M27" i="15" s="1"/>
  <c r="H27" i="15"/>
  <c r="G27" i="15"/>
  <c r="I26" i="15"/>
  <c r="J26" i="15" s="1"/>
  <c r="K26" i="15" s="1"/>
  <c r="L26" i="15" s="1"/>
  <c r="M26" i="15" s="1"/>
  <c r="H26" i="15"/>
  <c r="G26" i="15"/>
  <c r="H25" i="15"/>
  <c r="I25" i="15" s="1"/>
  <c r="J25" i="15" s="1"/>
  <c r="K25" i="15" s="1"/>
  <c r="L25" i="15" s="1"/>
  <c r="M25" i="15" s="1"/>
  <c r="G25" i="15"/>
  <c r="H24" i="15"/>
  <c r="I24" i="15" s="1"/>
  <c r="J24" i="15" s="1"/>
  <c r="K24" i="15" s="1"/>
  <c r="L24" i="15" s="1"/>
  <c r="M24" i="15" s="1"/>
  <c r="G24" i="15"/>
  <c r="H23" i="15"/>
  <c r="I23" i="15" s="1"/>
  <c r="J23" i="15" s="1"/>
  <c r="K23" i="15" s="1"/>
  <c r="L23" i="15" s="1"/>
  <c r="M23" i="15" s="1"/>
  <c r="G23" i="15"/>
  <c r="G22" i="15"/>
  <c r="H22" i="15" s="1"/>
  <c r="I22" i="15" s="1"/>
  <c r="J22" i="15" s="1"/>
  <c r="K22" i="15" s="1"/>
  <c r="L22" i="15" s="1"/>
  <c r="M22" i="15" s="1"/>
  <c r="G21" i="15"/>
  <c r="H21" i="15" s="1"/>
  <c r="I21" i="15" s="1"/>
  <c r="J21" i="15" s="1"/>
  <c r="K21" i="15" s="1"/>
  <c r="L21" i="15" s="1"/>
  <c r="M21" i="15" s="1"/>
  <c r="G20" i="15"/>
  <c r="H20" i="15" s="1"/>
  <c r="I20" i="15" s="1"/>
  <c r="J20" i="15" s="1"/>
  <c r="K20" i="15" s="1"/>
  <c r="L20" i="15" s="1"/>
  <c r="M20" i="15" s="1"/>
  <c r="G19" i="15"/>
  <c r="H19" i="15" s="1"/>
  <c r="I19" i="15" s="1"/>
  <c r="J19" i="15" s="1"/>
  <c r="K19" i="15" s="1"/>
  <c r="L19" i="15" s="1"/>
  <c r="M19" i="15" s="1"/>
  <c r="G18" i="15"/>
  <c r="H18" i="15" s="1"/>
  <c r="I18" i="15" s="1"/>
  <c r="J18" i="15" s="1"/>
  <c r="K18" i="15" s="1"/>
  <c r="L18" i="15" s="1"/>
  <c r="M18" i="15" s="1"/>
  <c r="G17" i="15"/>
  <c r="H17" i="15" s="1"/>
  <c r="I17" i="15" s="1"/>
  <c r="J17" i="15" s="1"/>
  <c r="K17" i="15" s="1"/>
  <c r="L17" i="15" s="1"/>
  <c r="M17" i="15" s="1"/>
  <c r="I16" i="15"/>
  <c r="J16" i="15" s="1"/>
  <c r="K16" i="15" s="1"/>
  <c r="L16" i="15" s="1"/>
  <c r="M16" i="15" s="1"/>
  <c r="H16" i="15"/>
  <c r="G16" i="15"/>
  <c r="I15" i="15"/>
  <c r="J15" i="15" s="1"/>
  <c r="K15" i="15" s="1"/>
  <c r="L15" i="15" s="1"/>
  <c r="M15" i="15" s="1"/>
  <c r="H15" i="15"/>
  <c r="G15" i="15"/>
  <c r="I14" i="15"/>
  <c r="J14" i="15" s="1"/>
  <c r="K14" i="15" s="1"/>
  <c r="L14" i="15" s="1"/>
  <c r="M14" i="15" s="1"/>
  <c r="H14" i="15"/>
  <c r="G14" i="15"/>
  <c r="G13" i="15"/>
  <c r="H13" i="15" s="1"/>
  <c r="I13" i="15" s="1"/>
  <c r="J13" i="15" s="1"/>
  <c r="K13" i="15" s="1"/>
  <c r="L13" i="15" s="1"/>
  <c r="M13" i="15" s="1"/>
  <c r="G12" i="15"/>
  <c r="H12" i="15" s="1"/>
  <c r="I12" i="15" s="1"/>
  <c r="J12" i="15" s="1"/>
  <c r="K12" i="15" s="1"/>
  <c r="L12" i="15" s="1"/>
  <c r="M12" i="15" s="1"/>
  <c r="G11" i="15"/>
  <c r="H11" i="15" s="1"/>
  <c r="I11" i="15" s="1"/>
  <c r="J11" i="15" s="1"/>
  <c r="K11" i="15" s="1"/>
  <c r="L11" i="15" s="1"/>
  <c r="M11" i="15" s="1"/>
  <c r="G10" i="15"/>
  <c r="H10" i="15" s="1"/>
  <c r="I10" i="15" s="1"/>
  <c r="J10" i="15" s="1"/>
  <c r="K10" i="15" s="1"/>
  <c r="L10" i="15" s="1"/>
  <c r="M10" i="15" s="1"/>
  <c r="G9" i="15"/>
  <c r="H9" i="15" s="1"/>
  <c r="I9" i="15" s="1"/>
  <c r="J9" i="15" s="1"/>
  <c r="K9" i="15" s="1"/>
  <c r="L9" i="15" s="1"/>
  <c r="M9" i="15" s="1"/>
  <c r="G8" i="15"/>
  <c r="H8" i="15" s="1"/>
  <c r="I8" i="15" s="1"/>
  <c r="J8" i="15" s="1"/>
  <c r="K8" i="15" s="1"/>
  <c r="L8" i="15" s="1"/>
  <c r="M8" i="15" s="1"/>
  <c r="G7" i="15"/>
  <c r="H7" i="15" s="1"/>
  <c r="I7" i="15" s="1"/>
  <c r="J7" i="15" s="1"/>
  <c r="K7" i="15" s="1"/>
  <c r="L7" i="15" s="1"/>
  <c r="M7" i="15" s="1"/>
  <c r="G6" i="15"/>
  <c r="H6" i="15" s="1"/>
  <c r="I6" i="15" s="1"/>
  <c r="J6" i="15" s="1"/>
  <c r="K6" i="15" s="1"/>
  <c r="L6" i="15" s="1"/>
  <c r="M6" i="15" s="1"/>
  <c r="G5" i="15"/>
  <c r="H5" i="15" s="1"/>
  <c r="I5" i="15" s="1"/>
  <c r="J5" i="15" s="1"/>
  <c r="K5" i="15" s="1"/>
  <c r="L5" i="15" s="1"/>
  <c r="M5" i="15" s="1"/>
  <c r="G4" i="15"/>
  <c r="H4" i="15" s="1"/>
  <c r="I4" i="15" s="1"/>
  <c r="J4" i="15" s="1"/>
  <c r="K4" i="15" s="1"/>
  <c r="L4" i="15" s="1"/>
  <c r="M4" i="15" s="1"/>
  <c r="G3" i="15"/>
  <c r="H3" i="15" s="1"/>
  <c r="I3" i="15" s="1"/>
  <c r="J3" i="15" s="1"/>
  <c r="K3" i="15" s="1"/>
  <c r="L3" i="15" s="1"/>
  <c r="M3" i="15" s="1"/>
  <c r="G2" i="15"/>
  <c r="H2" i="15" s="1"/>
  <c r="I2" i="15" s="1"/>
  <c r="J2" i="15" s="1"/>
  <c r="K2" i="15" s="1"/>
  <c r="L2" i="15" s="1"/>
  <c r="M2" i="15" s="1"/>
  <c r="H31" i="14"/>
  <c r="I31" i="14" s="1"/>
  <c r="J31" i="14" s="1"/>
  <c r="K31" i="14" s="1"/>
  <c r="L31" i="14" s="1"/>
  <c r="M31" i="14" s="1"/>
  <c r="G31" i="14"/>
  <c r="H30" i="14"/>
  <c r="I30" i="14" s="1"/>
  <c r="J30" i="14" s="1"/>
  <c r="K30" i="14" s="1"/>
  <c r="L30" i="14" s="1"/>
  <c r="M30" i="14" s="1"/>
  <c r="G30" i="14"/>
  <c r="H29" i="14"/>
  <c r="I29" i="14" s="1"/>
  <c r="J29" i="14" s="1"/>
  <c r="K29" i="14" s="1"/>
  <c r="L29" i="14" s="1"/>
  <c r="M29" i="14" s="1"/>
  <c r="G29" i="14"/>
  <c r="G28" i="14"/>
  <c r="H28" i="14" s="1"/>
  <c r="I28" i="14" s="1"/>
  <c r="J28" i="14" s="1"/>
  <c r="K28" i="14" s="1"/>
  <c r="L28" i="14" s="1"/>
  <c r="M28" i="14" s="1"/>
  <c r="G27" i="14"/>
  <c r="H27" i="14" s="1"/>
  <c r="I27" i="14" s="1"/>
  <c r="J27" i="14" s="1"/>
  <c r="K27" i="14" s="1"/>
  <c r="L27" i="14" s="1"/>
  <c r="M27" i="14" s="1"/>
  <c r="G26" i="14"/>
  <c r="H26" i="14" s="1"/>
  <c r="I26" i="14" s="1"/>
  <c r="J26" i="14" s="1"/>
  <c r="K26" i="14" s="1"/>
  <c r="L26" i="14" s="1"/>
  <c r="M26" i="14" s="1"/>
  <c r="H25" i="14"/>
  <c r="I25" i="14" s="1"/>
  <c r="J25" i="14" s="1"/>
  <c r="K25" i="14" s="1"/>
  <c r="L25" i="14" s="1"/>
  <c r="M25" i="14" s="1"/>
  <c r="G25" i="14"/>
  <c r="H24" i="14"/>
  <c r="I24" i="14" s="1"/>
  <c r="J24" i="14" s="1"/>
  <c r="K24" i="14" s="1"/>
  <c r="L24" i="14" s="1"/>
  <c r="M24" i="14" s="1"/>
  <c r="G24" i="14"/>
  <c r="H23" i="14"/>
  <c r="I23" i="14" s="1"/>
  <c r="J23" i="14" s="1"/>
  <c r="K23" i="14" s="1"/>
  <c r="L23" i="14" s="1"/>
  <c r="M23" i="14" s="1"/>
  <c r="G23" i="14"/>
  <c r="G22" i="14"/>
  <c r="H22" i="14" s="1"/>
  <c r="I22" i="14" s="1"/>
  <c r="J22" i="14" s="1"/>
  <c r="K22" i="14" s="1"/>
  <c r="L22" i="14" s="1"/>
  <c r="M22" i="14" s="1"/>
  <c r="G21" i="14"/>
  <c r="H21" i="14" s="1"/>
  <c r="I21" i="14" s="1"/>
  <c r="J21" i="14" s="1"/>
  <c r="K21" i="14" s="1"/>
  <c r="L21" i="14" s="1"/>
  <c r="M21" i="14" s="1"/>
  <c r="G20" i="14"/>
  <c r="H20" i="14" s="1"/>
  <c r="I20" i="14" s="1"/>
  <c r="J20" i="14" s="1"/>
  <c r="K20" i="14" s="1"/>
  <c r="L20" i="14" s="1"/>
  <c r="M20" i="14" s="1"/>
  <c r="H19" i="14"/>
  <c r="I19" i="14" s="1"/>
  <c r="J19" i="14" s="1"/>
  <c r="K19" i="14" s="1"/>
  <c r="L19" i="14" s="1"/>
  <c r="M19" i="14" s="1"/>
  <c r="G19" i="14"/>
  <c r="H18" i="14"/>
  <c r="I18" i="14" s="1"/>
  <c r="J18" i="14" s="1"/>
  <c r="K18" i="14" s="1"/>
  <c r="L18" i="14" s="1"/>
  <c r="M18" i="14" s="1"/>
  <c r="G18" i="14"/>
  <c r="H17" i="14"/>
  <c r="I17" i="14" s="1"/>
  <c r="J17" i="14" s="1"/>
  <c r="K17" i="14" s="1"/>
  <c r="L17" i="14" s="1"/>
  <c r="M17" i="14" s="1"/>
  <c r="G17" i="14"/>
  <c r="G16" i="14"/>
  <c r="H16" i="14" s="1"/>
  <c r="I16" i="14" s="1"/>
  <c r="J16" i="14" s="1"/>
  <c r="K16" i="14" s="1"/>
  <c r="L16" i="14" s="1"/>
  <c r="M16" i="14" s="1"/>
  <c r="G15" i="14"/>
  <c r="H15" i="14" s="1"/>
  <c r="I15" i="14" s="1"/>
  <c r="J15" i="14" s="1"/>
  <c r="K15" i="14" s="1"/>
  <c r="L15" i="14" s="1"/>
  <c r="M15" i="14" s="1"/>
  <c r="G14" i="14"/>
  <c r="H14" i="14" s="1"/>
  <c r="I14" i="14" s="1"/>
  <c r="J14" i="14" s="1"/>
  <c r="K14" i="14" s="1"/>
  <c r="L14" i="14" s="1"/>
  <c r="M14" i="14" s="1"/>
  <c r="H13" i="14"/>
  <c r="I13" i="14" s="1"/>
  <c r="J13" i="14" s="1"/>
  <c r="K13" i="14" s="1"/>
  <c r="L13" i="14" s="1"/>
  <c r="M13" i="14" s="1"/>
  <c r="G13" i="14"/>
  <c r="H12" i="14"/>
  <c r="I12" i="14" s="1"/>
  <c r="J12" i="14" s="1"/>
  <c r="K12" i="14" s="1"/>
  <c r="L12" i="14" s="1"/>
  <c r="M12" i="14" s="1"/>
  <c r="G12" i="14"/>
  <c r="H11" i="14"/>
  <c r="I11" i="14" s="1"/>
  <c r="J11" i="14" s="1"/>
  <c r="K11" i="14" s="1"/>
  <c r="L11" i="14" s="1"/>
  <c r="M11" i="14" s="1"/>
  <c r="G11" i="14"/>
  <c r="G10" i="14"/>
  <c r="H10" i="14" s="1"/>
  <c r="I10" i="14" s="1"/>
  <c r="J10" i="14" s="1"/>
  <c r="K10" i="14" s="1"/>
  <c r="L10" i="14" s="1"/>
  <c r="M10" i="14" s="1"/>
  <c r="G9" i="14"/>
  <c r="H9" i="14" s="1"/>
  <c r="I9" i="14" s="1"/>
  <c r="J9" i="14" s="1"/>
  <c r="K9" i="14" s="1"/>
  <c r="L9" i="14" s="1"/>
  <c r="M9" i="14" s="1"/>
  <c r="G8" i="14"/>
  <c r="H8" i="14" s="1"/>
  <c r="I8" i="14" s="1"/>
  <c r="J8" i="14" s="1"/>
  <c r="K8" i="14" s="1"/>
  <c r="L8" i="14" s="1"/>
  <c r="M8" i="14" s="1"/>
  <c r="G7" i="14"/>
  <c r="H7" i="14" s="1"/>
  <c r="I7" i="14" s="1"/>
  <c r="J7" i="14" s="1"/>
  <c r="K7" i="14" s="1"/>
  <c r="L7" i="14" s="1"/>
  <c r="M7" i="14" s="1"/>
  <c r="G6" i="14"/>
  <c r="H6" i="14" s="1"/>
  <c r="I6" i="14" s="1"/>
  <c r="J6" i="14" s="1"/>
  <c r="K6" i="14" s="1"/>
  <c r="L6" i="14" s="1"/>
  <c r="M6" i="14" s="1"/>
  <c r="G5" i="14"/>
  <c r="H5" i="14" s="1"/>
  <c r="I5" i="14" s="1"/>
  <c r="J5" i="14" s="1"/>
  <c r="K5" i="14" s="1"/>
  <c r="L5" i="14" s="1"/>
  <c r="M5" i="14" s="1"/>
  <c r="G4" i="14"/>
  <c r="H4" i="14" s="1"/>
  <c r="I4" i="14" s="1"/>
  <c r="J4" i="14" s="1"/>
  <c r="K4" i="14" s="1"/>
  <c r="L4" i="14" s="1"/>
  <c r="M4" i="14" s="1"/>
  <c r="G3" i="14"/>
  <c r="H3" i="14" s="1"/>
  <c r="I3" i="14" s="1"/>
  <c r="J3" i="14" s="1"/>
  <c r="K3" i="14" s="1"/>
  <c r="L3" i="14" s="1"/>
  <c r="M3" i="14" s="1"/>
  <c r="G2" i="14"/>
  <c r="H2" i="14" s="1"/>
  <c r="I2" i="14" s="1"/>
  <c r="J2" i="14" s="1"/>
  <c r="K2" i="14" s="1"/>
  <c r="L2" i="14" s="1"/>
  <c r="M2" i="14" s="1"/>
  <c r="H31" i="13"/>
  <c r="I31" i="13" s="1"/>
  <c r="J31" i="13" s="1"/>
  <c r="K31" i="13" s="1"/>
  <c r="L31" i="13" s="1"/>
  <c r="M31" i="13" s="1"/>
  <c r="G31" i="13"/>
  <c r="H30" i="13"/>
  <c r="I30" i="13" s="1"/>
  <c r="J30" i="13" s="1"/>
  <c r="K30" i="13" s="1"/>
  <c r="L30" i="13" s="1"/>
  <c r="M30" i="13" s="1"/>
  <c r="G30" i="13"/>
  <c r="H29" i="13"/>
  <c r="I29" i="13" s="1"/>
  <c r="J29" i="13" s="1"/>
  <c r="K29" i="13" s="1"/>
  <c r="L29" i="13" s="1"/>
  <c r="M29" i="13" s="1"/>
  <c r="G29" i="13"/>
  <c r="G28" i="13"/>
  <c r="H28" i="13" s="1"/>
  <c r="I28" i="13" s="1"/>
  <c r="J28" i="13" s="1"/>
  <c r="K28" i="13" s="1"/>
  <c r="L28" i="13" s="1"/>
  <c r="M28" i="13" s="1"/>
  <c r="G27" i="13"/>
  <c r="H27" i="13" s="1"/>
  <c r="I27" i="13" s="1"/>
  <c r="J27" i="13" s="1"/>
  <c r="K27" i="13" s="1"/>
  <c r="L27" i="13" s="1"/>
  <c r="M27" i="13" s="1"/>
  <c r="G26" i="13"/>
  <c r="H26" i="13" s="1"/>
  <c r="I26" i="13" s="1"/>
  <c r="J26" i="13" s="1"/>
  <c r="K26" i="13" s="1"/>
  <c r="L26" i="13" s="1"/>
  <c r="M26" i="13" s="1"/>
  <c r="H25" i="13"/>
  <c r="I25" i="13" s="1"/>
  <c r="J25" i="13" s="1"/>
  <c r="K25" i="13" s="1"/>
  <c r="L25" i="13" s="1"/>
  <c r="M25" i="13" s="1"/>
  <c r="G25" i="13"/>
  <c r="H24" i="13"/>
  <c r="I24" i="13" s="1"/>
  <c r="J24" i="13" s="1"/>
  <c r="K24" i="13" s="1"/>
  <c r="L24" i="13" s="1"/>
  <c r="M24" i="13" s="1"/>
  <c r="G24" i="13"/>
  <c r="H23" i="13"/>
  <c r="I23" i="13" s="1"/>
  <c r="J23" i="13" s="1"/>
  <c r="K23" i="13" s="1"/>
  <c r="L23" i="13" s="1"/>
  <c r="M23" i="13" s="1"/>
  <c r="G23" i="13"/>
  <c r="G22" i="13"/>
  <c r="H22" i="13" s="1"/>
  <c r="I22" i="13" s="1"/>
  <c r="J22" i="13" s="1"/>
  <c r="K22" i="13" s="1"/>
  <c r="L22" i="13" s="1"/>
  <c r="M22" i="13" s="1"/>
  <c r="G21" i="13"/>
  <c r="H21" i="13" s="1"/>
  <c r="I21" i="13" s="1"/>
  <c r="J21" i="13" s="1"/>
  <c r="K21" i="13" s="1"/>
  <c r="L21" i="13" s="1"/>
  <c r="M21" i="13" s="1"/>
  <c r="G20" i="13"/>
  <c r="H20" i="13" s="1"/>
  <c r="I20" i="13" s="1"/>
  <c r="J20" i="13" s="1"/>
  <c r="K20" i="13" s="1"/>
  <c r="L20" i="13" s="1"/>
  <c r="M20" i="13" s="1"/>
  <c r="G19" i="13"/>
  <c r="H19" i="13" s="1"/>
  <c r="I19" i="13" s="1"/>
  <c r="J19" i="13" s="1"/>
  <c r="K19" i="13" s="1"/>
  <c r="L19" i="13" s="1"/>
  <c r="M19" i="13" s="1"/>
  <c r="G18" i="13"/>
  <c r="H18" i="13" s="1"/>
  <c r="I18" i="13" s="1"/>
  <c r="J18" i="13" s="1"/>
  <c r="K18" i="13" s="1"/>
  <c r="L18" i="13" s="1"/>
  <c r="M18" i="13" s="1"/>
  <c r="G17" i="13"/>
  <c r="H17" i="13" s="1"/>
  <c r="I17" i="13" s="1"/>
  <c r="J17" i="13" s="1"/>
  <c r="K17" i="13" s="1"/>
  <c r="L17" i="13" s="1"/>
  <c r="M17" i="13" s="1"/>
  <c r="G16" i="13"/>
  <c r="H16" i="13" s="1"/>
  <c r="I16" i="13" s="1"/>
  <c r="J16" i="13" s="1"/>
  <c r="K16" i="13" s="1"/>
  <c r="L16" i="13" s="1"/>
  <c r="M16" i="13" s="1"/>
  <c r="G15" i="13"/>
  <c r="H15" i="13" s="1"/>
  <c r="I15" i="13" s="1"/>
  <c r="J15" i="13" s="1"/>
  <c r="K15" i="13" s="1"/>
  <c r="L15" i="13" s="1"/>
  <c r="M15" i="13" s="1"/>
  <c r="G14" i="13"/>
  <c r="H14" i="13" s="1"/>
  <c r="I14" i="13" s="1"/>
  <c r="J14" i="13" s="1"/>
  <c r="K14" i="13" s="1"/>
  <c r="L14" i="13" s="1"/>
  <c r="M14" i="13" s="1"/>
  <c r="H13" i="13"/>
  <c r="I13" i="13" s="1"/>
  <c r="J13" i="13" s="1"/>
  <c r="K13" i="13" s="1"/>
  <c r="L13" i="13" s="1"/>
  <c r="M13" i="13" s="1"/>
  <c r="G13" i="13"/>
  <c r="H12" i="13"/>
  <c r="I12" i="13" s="1"/>
  <c r="J12" i="13" s="1"/>
  <c r="K12" i="13" s="1"/>
  <c r="L12" i="13" s="1"/>
  <c r="M12" i="13" s="1"/>
  <c r="G12" i="13"/>
  <c r="H11" i="13"/>
  <c r="I11" i="13" s="1"/>
  <c r="J11" i="13" s="1"/>
  <c r="K11" i="13" s="1"/>
  <c r="L11" i="13" s="1"/>
  <c r="M11" i="13" s="1"/>
  <c r="G11" i="13"/>
  <c r="G10" i="13"/>
  <c r="H10" i="13" s="1"/>
  <c r="I10" i="13" s="1"/>
  <c r="J10" i="13" s="1"/>
  <c r="K10" i="13" s="1"/>
  <c r="L10" i="13" s="1"/>
  <c r="M10" i="13" s="1"/>
  <c r="G9" i="13"/>
  <c r="H9" i="13" s="1"/>
  <c r="I9" i="13" s="1"/>
  <c r="J9" i="13" s="1"/>
  <c r="K9" i="13" s="1"/>
  <c r="L9" i="13" s="1"/>
  <c r="M9" i="13" s="1"/>
  <c r="G8" i="13"/>
  <c r="H8" i="13" s="1"/>
  <c r="I8" i="13" s="1"/>
  <c r="J8" i="13" s="1"/>
  <c r="K8" i="13" s="1"/>
  <c r="L8" i="13" s="1"/>
  <c r="M8" i="13" s="1"/>
  <c r="G7" i="13"/>
  <c r="H7" i="13" s="1"/>
  <c r="I7" i="13" s="1"/>
  <c r="J7" i="13" s="1"/>
  <c r="K7" i="13" s="1"/>
  <c r="L7" i="13" s="1"/>
  <c r="M7" i="13" s="1"/>
  <c r="G6" i="13"/>
  <c r="H6" i="13" s="1"/>
  <c r="I6" i="13" s="1"/>
  <c r="J6" i="13" s="1"/>
  <c r="K6" i="13" s="1"/>
  <c r="L6" i="13" s="1"/>
  <c r="M6" i="13" s="1"/>
  <c r="G5" i="13"/>
  <c r="H5" i="13" s="1"/>
  <c r="I5" i="13" s="1"/>
  <c r="J5" i="13" s="1"/>
  <c r="K5" i="13" s="1"/>
  <c r="L5" i="13" s="1"/>
  <c r="M5" i="13" s="1"/>
  <c r="G4" i="13"/>
  <c r="H4" i="13" s="1"/>
  <c r="I4" i="13" s="1"/>
  <c r="J4" i="13" s="1"/>
  <c r="K4" i="13" s="1"/>
  <c r="L4" i="13" s="1"/>
  <c r="M4" i="13" s="1"/>
  <c r="G3" i="13"/>
  <c r="H3" i="13" s="1"/>
  <c r="I3" i="13" s="1"/>
  <c r="J3" i="13" s="1"/>
  <c r="K3" i="13" s="1"/>
  <c r="L3" i="13" s="1"/>
  <c r="M3" i="13" s="1"/>
  <c r="G2" i="13"/>
  <c r="H2" i="13" s="1"/>
  <c r="I2" i="13" s="1"/>
  <c r="J2" i="13" s="1"/>
  <c r="K2" i="13" s="1"/>
  <c r="L2" i="13" s="1"/>
  <c r="M2" i="13" s="1"/>
  <c r="G19" i="11"/>
  <c r="H19" i="11" s="1"/>
  <c r="I19" i="11" s="1"/>
  <c r="J19" i="11" s="1"/>
  <c r="K19" i="11" s="1"/>
  <c r="L19" i="11" s="1"/>
  <c r="M19" i="11" s="1"/>
  <c r="G18" i="11"/>
  <c r="H18" i="11" s="1"/>
  <c r="I18" i="11" s="1"/>
  <c r="J18" i="11" s="1"/>
  <c r="K18" i="11" s="1"/>
  <c r="L18" i="11" s="1"/>
  <c r="M18" i="11" s="1"/>
  <c r="G17" i="11"/>
  <c r="H17" i="11" s="1"/>
  <c r="I17" i="11" s="1"/>
  <c r="J17" i="11" s="1"/>
  <c r="K17" i="11" s="1"/>
  <c r="L17" i="11" s="1"/>
  <c r="M17" i="11" s="1"/>
  <c r="G16" i="11"/>
  <c r="H16" i="11" s="1"/>
  <c r="I16" i="11" s="1"/>
  <c r="J16" i="11" s="1"/>
  <c r="K16" i="11" s="1"/>
  <c r="L16" i="11" s="1"/>
  <c r="M16" i="11" s="1"/>
  <c r="G15" i="11"/>
  <c r="H15" i="11" s="1"/>
  <c r="I15" i="11" s="1"/>
  <c r="J15" i="11" s="1"/>
  <c r="K15" i="11" s="1"/>
  <c r="L15" i="11" s="1"/>
  <c r="M15" i="11" s="1"/>
  <c r="G14" i="11"/>
  <c r="H14" i="11" s="1"/>
  <c r="I14" i="11" s="1"/>
  <c r="J14" i="11" s="1"/>
  <c r="K14" i="11" s="1"/>
  <c r="L14" i="11" s="1"/>
  <c r="M14" i="11" s="1"/>
  <c r="G13" i="11"/>
  <c r="H13" i="11" s="1"/>
  <c r="I13" i="11" s="1"/>
  <c r="J13" i="11" s="1"/>
  <c r="K13" i="11" s="1"/>
  <c r="L13" i="11" s="1"/>
  <c r="M13" i="11" s="1"/>
  <c r="G12" i="11"/>
  <c r="H12" i="11" s="1"/>
  <c r="I12" i="11" s="1"/>
  <c r="J12" i="11" s="1"/>
  <c r="K12" i="11" s="1"/>
  <c r="L12" i="11" s="1"/>
  <c r="M12" i="11" s="1"/>
  <c r="G11" i="11"/>
  <c r="H11" i="11" s="1"/>
  <c r="I11" i="11" s="1"/>
  <c r="J11" i="11" s="1"/>
  <c r="K11" i="11" s="1"/>
  <c r="L11" i="11" s="1"/>
  <c r="M11" i="11" s="1"/>
  <c r="G10" i="11"/>
  <c r="H10" i="11" s="1"/>
  <c r="I10" i="11" s="1"/>
  <c r="J10" i="11" s="1"/>
  <c r="K10" i="11" s="1"/>
  <c r="L10" i="11" s="1"/>
  <c r="M10" i="11" s="1"/>
  <c r="G9" i="11"/>
  <c r="H9" i="11" s="1"/>
  <c r="I9" i="11" s="1"/>
  <c r="J9" i="11" s="1"/>
  <c r="K9" i="11" s="1"/>
  <c r="L9" i="11" s="1"/>
  <c r="M9" i="11" s="1"/>
  <c r="G8" i="11"/>
  <c r="H8" i="11" s="1"/>
  <c r="I8" i="11" s="1"/>
  <c r="J8" i="11" s="1"/>
  <c r="K8" i="11" s="1"/>
  <c r="L8" i="11" s="1"/>
  <c r="M8" i="11" s="1"/>
  <c r="G7" i="11"/>
  <c r="H7" i="11" s="1"/>
  <c r="I7" i="11" s="1"/>
  <c r="J7" i="11" s="1"/>
  <c r="K7" i="11" s="1"/>
  <c r="L7" i="11" s="1"/>
  <c r="M7" i="11" s="1"/>
  <c r="G6" i="11"/>
  <c r="H6" i="11" s="1"/>
  <c r="I6" i="11" s="1"/>
  <c r="J6" i="11" s="1"/>
  <c r="K6" i="11" s="1"/>
  <c r="L6" i="11" s="1"/>
  <c r="M6" i="11" s="1"/>
  <c r="G5" i="11"/>
  <c r="H5" i="11" s="1"/>
  <c r="I5" i="11" s="1"/>
  <c r="J5" i="11" s="1"/>
  <c r="K5" i="11" s="1"/>
  <c r="L5" i="11" s="1"/>
  <c r="M5" i="11" s="1"/>
  <c r="G4" i="11"/>
  <c r="H4" i="11" s="1"/>
  <c r="I4" i="11" s="1"/>
  <c r="J4" i="11" s="1"/>
  <c r="K4" i="11" s="1"/>
  <c r="L4" i="11" s="1"/>
  <c r="M4" i="11" s="1"/>
  <c r="G3" i="11"/>
  <c r="H3" i="11" s="1"/>
  <c r="I3" i="11" s="1"/>
  <c r="J3" i="11" s="1"/>
  <c r="K3" i="11" s="1"/>
  <c r="L3" i="11" s="1"/>
  <c r="M3" i="11" s="1"/>
  <c r="G2" i="11"/>
  <c r="H2" i="11" s="1"/>
  <c r="I2" i="11" s="1"/>
  <c r="J2" i="11" s="1"/>
  <c r="K2" i="11" s="1"/>
  <c r="L2" i="11" s="1"/>
  <c r="M2" i="11" s="1"/>
  <c r="G19" i="10"/>
  <c r="H19" i="10" s="1"/>
  <c r="I19" i="10" s="1"/>
  <c r="J19" i="10" s="1"/>
  <c r="K19" i="10" s="1"/>
  <c r="L19" i="10" s="1"/>
  <c r="M19" i="10" s="1"/>
  <c r="G18" i="10"/>
  <c r="H18" i="10" s="1"/>
  <c r="I18" i="10" s="1"/>
  <c r="J18" i="10" s="1"/>
  <c r="K18" i="10" s="1"/>
  <c r="L18" i="10" s="1"/>
  <c r="M18" i="10" s="1"/>
  <c r="G17" i="10"/>
  <c r="H17" i="10" s="1"/>
  <c r="I17" i="10" s="1"/>
  <c r="J17" i="10" s="1"/>
  <c r="K17" i="10" s="1"/>
  <c r="L17" i="10" s="1"/>
  <c r="M17" i="10" s="1"/>
  <c r="G16" i="10"/>
  <c r="H16" i="10" s="1"/>
  <c r="I16" i="10" s="1"/>
  <c r="J16" i="10" s="1"/>
  <c r="K16" i="10" s="1"/>
  <c r="L16" i="10" s="1"/>
  <c r="M16" i="10" s="1"/>
  <c r="G15" i="10"/>
  <c r="H15" i="10" s="1"/>
  <c r="I15" i="10" s="1"/>
  <c r="J15" i="10" s="1"/>
  <c r="K15" i="10" s="1"/>
  <c r="L15" i="10" s="1"/>
  <c r="M15" i="10" s="1"/>
  <c r="G14" i="10"/>
  <c r="H14" i="10" s="1"/>
  <c r="I14" i="10" s="1"/>
  <c r="J14" i="10" s="1"/>
  <c r="K14" i="10" s="1"/>
  <c r="L14" i="10" s="1"/>
  <c r="M14" i="10" s="1"/>
  <c r="G13" i="10"/>
  <c r="H13" i="10" s="1"/>
  <c r="I13" i="10" s="1"/>
  <c r="J13" i="10" s="1"/>
  <c r="K13" i="10" s="1"/>
  <c r="L13" i="10" s="1"/>
  <c r="M13" i="10" s="1"/>
  <c r="G12" i="10"/>
  <c r="H12" i="10" s="1"/>
  <c r="I12" i="10" s="1"/>
  <c r="J12" i="10" s="1"/>
  <c r="K12" i="10" s="1"/>
  <c r="L12" i="10" s="1"/>
  <c r="M12" i="10" s="1"/>
  <c r="G11" i="10"/>
  <c r="H11" i="10" s="1"/>
  <c r="I11" i="10" s="1"/>
  <c r="J11" i="10" s="1"/>
  <c r="K11" i="10" s="1"/>
  <c r="L11" i="10" s="1"/>
  <c r="M11" i="10" s="1"/>
  <c r="G10" i="10"/>
  <c r="H10" i="10" s="1"/>
  <c r="I10" i="10" s="1"/>
  <c r="J10" i="10" s="1"/>
  <c r="K10" i="10" s="1"/>
  <c r="L10" i="10" s="1"/>
  <c r="M10" i="10" s="1"/>
  <c r="G9" i="10"/>
  <c r="H9" i="10" s="1"/>
  <c r="I9" i="10" s="1"/>
  <c r="J9" i="10" s="1"/>
  <c r="K9" i="10" s="1"/>
  <c r="L9" i="10" s="1"/>
  <c r="M9" i="10" s="1"/>
  <c r="G8" i="10"/>
  <c r="H8" i="10" s="1"/>
  <c r="I8" i="10" s="1"/>
  <c r="J8" i="10" s="1"/>
  <c r="K8" i="10" s="1"/>
  <c r="L8" i="10" s="1"/>
  <c r="M8" i="10" s="1"/>
  <c r="G7" i="10"/>
  <c r="H7" i="10" s="1"/>
  <c r="I7" i="10" s="1"/>
  <c r="J7" i="10" s="1"/>
  <c r="K7" i="10" s="1"/>
  <c r="L7" i="10" s="1"/>
  <c r="M7" i="10" s="1"/>
  <c r="G6" i="10"/>
  <c r="H6" i="10" s="1"/>
  <c r="I6" i="10" s="1"/>
  <c r="J6" i="10" s="1"/>
  <c r="K6" i="10" s="1"/>
  <c r="L6" i="10" s="1"/>
  <c r="M6" i="10" s="1"/>
  <c r="G5" i="10"/>
  <c r="H5" i="10" s="1"/>
  <c r="I5" i="10" s="1"/>
  <c r="J5" i="10" s="1"/>
  <c r="K5" i="10" s="1"/>
  <c r="L5" i="10" s="1"/>
  <c r="M5" i="10" s="1"/>
  <c r="G4" i="10"/>
  <c r="H4" i="10" s="1"/>
  <c r="I4" i="10" s="1"/>
  <c r="J4" i="10" s="1"/>
  <c r="K4" i="10" s="1"/>
  <c r="L4" i="10" s="1"/>
  <c r="M4" i="10" s="1"/>
  <c r="G3" i="10"/>
  <c r="H3" i="10" s="1"/>
  <c r="I3" i="10" s="1"/>
  <c r="J3" i="10" s="1"/>
  <c r="K3" i="10" s="1"/>
  <c r="L3" i="10" s="1"/>
  <c r="M3" i="10" s="1"/>
  <c r="G2" i="10"/>
  <c r="H2" i="10" s="1"/>
  <c r="I2" i="10" s="1"/>
  <c r="J2" i="10" s="1"/>
  <c r="K2" i="10" s="1"/>
  <c r="L2" i="10" s="1"/>
  <c r="M2" i="10" s="1"/>
  <c r="G19" i="9"/>
  <c r="H19" i="9" s="1"/>
  <c r="I19" i="9" s="1"/>
  <c r="J19" i="9" s="1"/>
  <c r="K19" i="9" s="1"/>
  <c r="L19" i="9" s="1"/>
  <c r="M19" i="9" s="1"/>
  <c r="G18" i="9"/>
  <c r="H18" i="9" s="1"/>
  <c r="I18" i="9" s="1"/>
  <c r="J18" i="9" s="1"/>
  <c r="K18" i="9" s="1"/>
  <c r="L18" i="9" s="1"/>
  <c r="M18" i="9" s="1"/>
  <c r="G17" i="9"/>
  <c r="H17" i="9" s="1"/>
  <c r="I17" i="9" s="1"/>
  <c r="J17" i="9" s="1"/>
  <c r="K17" i="9" s="1"/>
  <c r="L17" i="9" s="1"/>
  <c r="M17" i="9" s="1"/>
  <c r="G16" i="9"/>
  <c r="H16" i="9" s="1"/>
  <c r="I16" i="9" s="1"/>
  <c r="J16" i="9" s="1"/>
  <c r="K16" i="9" s="1"/>
  <c r="L16" i="9" s="1"/>
  <c r="M16" i="9" s="1"/>
  <c r="G15" i="9"/>
  <c r="H15" i="9" s="1"/>
  <c r="I15" i="9" s="1"/>
  <c r="J15" i="9" s="1"/>
  <c r="K15" i="9" s="1"/>
  <c r="L15" i="9" s="1"/>
  <c r="M15" i="9" s="1"/>
  <c r="G14" i="9"/>
  <c r="H14" i="9" s="1"/>
  <c r="I14" i="9" s="1"/>
  <c r="J14" i="9" s="1"/>
  <c r="K14" i="9" s="1"/>
  <c r="L14" i="9" s="1"/>
  <c r="M14" i="9" s="1"/>
  <c r="G13" i="9"/>
  <c r="H13" i="9" s="1"/>
  <c r="I13" i="9" s="1"/>
  <c r="J13" i="9" s="1"/>
  <c r="K13" i="9" s="1"/>
  <c r="L13" i="9" s="1"/>
  <c r="M13" i="9" s="1"/>
  <c r="G12" i="9"/>
  <c r="H12" i="9" s="1"/>
  <c r="I12" i="9" s="1"/>
  <c r="J12" i="9" s="1"/>
  <c r="K12" i="9" s="1"/>
  <c r="L12" i="9" s="1"/>
  <c r="M12" i="9" s="1"/>
  <c r="G11" i="9"/>
  <c r="H11" i="9" s="1"/>
  <c r="I11" i="9" s="1"/>
  <c r="J11" i="9" s="1"/>
  <c r="K11" i="9" s="1"/>
  <c r="L11" i="9" s="1"/>
  <c r="M11" i="9" s="1"/>
  <c r="G10" i="9"/>
  <c r="H10" i="9" s="1"/>
  <c r="I10" i="9" s="1"/>
  <c r="J10" i="9" s="1"/>
  <c r="K10" i="9" s="1"/>
  <c r="L10" i="9" s="1"/>
  <c r="M10" i="9" s="1"/>
  <c r="G9" i="9"/>
  <c r="H9" i="9" s="1"/>
  <c r="I9" i="9" s="1"/>
  <c r="J9" i="9" s="1"/>
  <c r="K9" i="9" s="1"/>
  <c r="L9" i="9" s="1"/>
  <c r="M9" i="9" s="1"/>
  <c r="G8" i="9"/>
  <c r="H8" i="9" s="1"/>
  <c r="I8" i="9" s="1"/>
  <c r="J8" i="9" s="1"/>
  <c r="K8" i="9" s="1"/>
  <c r="L8" i="9" s="1"/>
  <c r="M8" i="9" s="1"/>
  <c r="G7" i="9"/>
  <c r="H7" i="9" s="1"/>
  <c r="I7" i="9" s="1"/>
  <c r="J7" i="9" s="1"/>
  <c r="K7" i="9" s="1"/>
  <c r="L7" i="9" s="1"/>
  <c r="M7" i="9" s="1"/>
  <c r="G6" i="9"/>
  <c r="H6" i="9" s="1"/>
  <c r="I6" i="9" s="1"/>
  <c r="J6" i="9" s="1"/>
  <c r="K6" i="9" s="1"/>
  <c r="L6" i="9" s="1"/>
  <c r="M6" i="9" s="1"/>
  <c r="G5" i="9"/>
  <c r="H5" i="9" s="1"/>
  <c r="I5" i="9" s="1"/>
  <c r="J5" i="9" s="1"/>
  <c r="K5" i="9" s="1"/>
  <c r="L5" i="9" s="1"/>
  <c r="M5" i="9" s="1"/>
  <c r="G4" i="9"/>
  <c r="H4" i="9" s="1"/>
  <c r="I4" i="9" s="1"/>
  <c r="J4" i="9" s="1"/>
  <c r="K4" i="9" s="1"/>
  <c r="L4" i="9" s="1"/>
  <c r="M4" i="9" s="1"/>
  <c r="G3" i="9"/>
  <c r="H3" i="9" s="1"/>
  <c r="I3" i="9" s="1"/>
  <c r="J3" i="9" s="1"/>
  <c r="K3" i="9" s="1"/>
  <c r="L3" i="9" s="1"/>
  <c r="M3" i="9" s="1"/>
  <c r="G2" i="9"/>
  <c r="H2" i="9" s="1"/>
  <c r="I2" i="9" s="1"/>
  <c r="J2" i="9" s="1"/>
  <c r="K2" i="9" s="1"/>
  <c r="L2" i="9" s="1"/>
  <c r="M2" i="9" s="1"/>
  <c r="G19" i="8"/>
  <c r="H19" i="8" s="1"/>
  <c r="I19" i="8" s="1"/>
  <c r="J19" i="8" s="1"/>
  <c r="K19" i="8" s="1"/>
  <c r="L19" i="8" s="1"/>
  <c r="M19" i="8" s="1"/>
  <c r="G18" i="8"/>
  <c r="H18" i="8" s="1"/>
  <c r="I18" i="8" s="1"/>
  <c r="J18" i="8" s="1"/>
  <c r="K18" i="8" s="1"/>
  <c r="L18" i="8" s="1"/>
  <c r="M18" i="8" s="1"/>
  <c r="G17" i="8"/>
  <c r="H17" i="8" s="1"/>
  <c r="I17" i="8" s="1"/>
  <c r="J17" i="8" s="1"/>
  <c r="K17" i="8" s="1"/>
  <c r="L17" i="8" s="1"/>
  <c r="M17" i="8" s="1"/>
  <c r="G16" i="8"/>
  <c r="H16" i="8" s="1"/>
  <c r="I16" i="8" s="1"/>
  <c r="J16" i="8" s="1"/>
  <c r="K16" i="8" s="1"/>
  <c r="L16" i="8" s="1"/>
  <c r="M16" i="8" s="1"/>
  <c r="G15" i="8"/>
  <c r="H15" i="8" s="1"/>
  <c r="I15" i="8" s="1"/>
  <c r="J15" i="8" s="1"/>
  <c r="K15" i="8" s="1"/>
  <c r="L15" i="8" s="1"/>
  <c r="M15" i="8" s="1"/>
  <c r="G14" i="8"/>
  <c r="H14" i="8" s="1"/>
  <c r="I14" i="8" s="1"/>
  <c r="J14" i="8" s="1"/>
  <c r="K14" i="8" s="1"/>
  <c r="L14" i="8" s="1"/>
  <c r="M14" i="8" s="1"/>
  <c r="G13" i="8"/>
  <c r="H13" i="8" s="1"/>
  <c r="I13" i="8" s="1"/>
  <c r="J13" i="8" s="1"/>
  <c r="K13" i="8" s="1"/>
  <c r="L13" i="8" s="1"/>
  <c r="M13" i="8" s="1"/>
  <c r="G12" i="8"/>
  <c r="H12" i="8" s="1"/>
  <c r="I12" i="8" s="1"/>
  <c r="J12" i="8" s="1"/>
  <c r="K12" i="8" s="1"/>
  <c r="L12" i="8" s="1"/>
  <c r="M12" i="8" s="1"/>
  <c r="G11" i="8"/>
  <c r="H11" i="8" s="1"/>
  <c r="I11" i="8" s="1"/>
  <c r="J11" i="8" s="1"/>
  <c r="K11" i="8" s="1"/>
  <c r="L11" i="8" s="1"/>
  <c r="M11" i="8" s="1"/>
  <c r="G10" i="8"/>
  <c r="H10" i="8" s="1"/>
  <c r="I10" i="8" s="1"/>
  <c r="J10" i="8" s="1"/>
  <c r="K10" i="8" s="1"/>
  <c r="L10" i="8" s="1"/>
  <c r="M10" i="8" s="1"/>
  <c r="G9" i="8"/>
  <c r="H9" i="8" s="1"/>
  <c r="I9" i="8" s="1"/>
  <c r="J9" i="8" s="1"/>
  <c r="K9" i="8" s="1"/>
  <c r="L9" i="8" s="1"/>
  <c r="M9" i="8" s="1"/>
  <c r="G8" i="8"/>
  <c r="H8" i="8" s="1"/>
  <c r="I8" i="8" s="1"/>
  <c r="J8" i="8" s="1"/>
  <c r="K8" i="8" s="1"/>
  <c r="L8" i="8" s="1"/>
  <c r="M8" i="8" s="1"/>
  <c r="G7" i="8"/>
  <c r="H7" i="8" s="1"/>
  <c r="I7" i="8" s="1"/>
  <c r="J7" i="8" s="1"/>
  <c r="K7" i="8" s="1"/>
  <c r="L7" i="8" s="1"/>
  <c r="M7" i="8" s="1"/>
  <c r="G6" i="8"/>
  <c r="H6" i="8" s="1"/>
  <c r="I6" i="8" s="1"/>
  <c r="J6" i="8" s="1"/>
  <c r="K6" i="8" s="1"/>
  <c r="L6" i="8" s="1"/>
  <c r="M6" i="8" s="1"/>
  <c r="G5" i="8"/>
  <c r="H5" i="8" s="1"/>
  <c r="I5" i="8" s="1"/>
  <c r="J5" i="8" s="1"/>
  <c r="K5" i="8" s="1"/>
  <c r="L5" i="8" s="1"/>
  <c r="M5" i="8" s="1"/>
  <c r="G4" i="8"/>
  <c r="H4" i="8" s="1"/>
  <c r="I4" i="8" s="1"/>
  <c r="J4" i="8" s="1"/>
  <c r="K4" i="8" s="1"/>
  <c r="L4" i="8" s="1"/>
  <c r="M4" i="8" s="1"/>
  <c r="G3" i="8"/>
  <c r="H3" i="8" s="1"/>
  <c r="I3" i="8" s="1"/>
  <c r="J3" i="8" s="1"/>
  <c r="K3" i="8" s="1"/>
  <c r="L3" i="8" s="1"/>
  <c r="M3" i="8" s="1"/>
  <c r="G2" i="8"/>
  <c r="H2" i="8" s="1"/>
  <c r="I2" i="8" s="1"/>
  <c r="J2" i="8" s="1"/>
  <c r="K2" i="8" s="1"/>
  <c r="L2" i="8" s="1"/>
  <c r="M2" i="8" s="1"/>
  <c r="G4" i="7"/>
  <c r="G31" i="7"/>
  <c r="H31" i="7" s="1"/>
  <c r="I31" i="7" s="1"/>
  <c r="J31" i="7" s="1"/>
  <c r="K31" i="7" s="1"/>
  <c r="L31" i="7" s="1"/>
  <c r="M31" i="7" s="1"/>
  <c r="G30" i="7"/>
  <c r="H30" i="7" s="1"/>
  <c r="I30" i="7" s="1"/>
  <c r="J30" i="7" s="1"/>
  <c r="K30" i="7" s="1"/>
  <c r="L30" i="7" s="1"/>
  <c r="M30" i="7" s="1"/>
  <c r="H29" i="7"/>
  <c r="I29" i="7" s="1"/>
  <c r="J29" i="7" s="1"/>
  <c r="K29" i="7" s="1"/>
  <c r="L29" i="7" s="1"/>
  <c r="M29" i="7" s="1"/>
  <c r="G29" i="7"/>
  <c r="G28" i="7"/>
  <c r="H28" i="7" s="1"/>
  <c r="I28" i="7" s="1"/>
  <c r="J28" i="7" s="1"/>
  <c r="K28" i="7" s="1"/>
  <c r="L28" i="7" s="1"/>
  <c r="M28" i="7" s="1"/>
  <c r="G27" i="7"/>
  <c r="H27" i="7" s="1"/>
  <c r="I27" i="7" s="1"/>
  <c r="J27" i="7" s="1"/>
  <c r="K27" i="7" s="1"/>
  <c r="L27" i="7" s="1"/>
  <c r="M27" i="7" s="1"/>
  <c r="G26" i="7"/>
  <c r="H26" i="7" s="1"/>
  <c r="I26" i="7" s="1"/>
  <c r="J26" i="7" s="1"/>
  <c r="K26" i="7" s="1"/>
  <c r="L26" i="7" s="1"/>
  <c r="M26" i="7" s="1"/>
  <c r="G25" i="7"/>
  <c r="H25" i="7" s="1"/>
  <c r="I25" i="7" s="1"/>
  <c r="J25" i="7" s="1"/>
  <c r="K25" i="7" s="1"/>
  <c r="L25" i="7" s="1"/>
  <c r="M25" i="7" s="1"/>
  <c r="H24" i="7"/>
  <c r="I24" i="7" s="1"/>
  <c r="J24" i="7" s="1"/>
  <c r="K24" i="7" s="1"/>
  <c r="L24" i="7" s="1"/>
  <c r="M24" i="7" s="1"/>
  <c r="G24" i="7"/>
  <c r="G23" i="7"/>
  <c r="H23" i="7" s="1"/>
  <c r="I23" i="7" s="1"/>
  <c r="J23" i="7" s="1"/>
  <c r="K23" i="7" s="1"/>
  <c r="L23" i="7" s="1"/>
  <c r="M23" i="7" s="1"/>
  <c r="G22" i="7"/>
  <c r="H22" i="7" s="1"/>
  <c r="I22" i="7" s="1"/>
  <c r="J22" i="7" s="1"/>
  <c r="K22" i="7" s="1"/>
  <c r="L22" i="7" s="1"/>
  <c r="M22" i="7" s="1"/>
  <c r="G21" i="7"/>
  <c r="H21" i="7" s="1"/>
  <c r="I21" i="7" s="1"/>
  <c r="J21" i="7" s="1"/>
  <c r="K21" i="7" s="1"/>
  <c r="L21" i="7" s="1"/>
  <c r="M21" i="7" s="1"/>
  <c r="G20" i="7"/>
  <c r="H20" i="7" s="1"/>
  <c r="I20" i="7" s="1"/>
  <c r="J20" i="7" s="1"/>
  <c r="K20" i="7" s="1"/>
  <c r="L20" i="7" s="1"/>
  <c r="M20" i="7" s="1"/>
  <c r="G19" i="7"/>
  <c r="H19" i="7" s="1"/>
  <c r="I19" i="7" s="1"/>
  <c r="J19" i="7" s="1"/>
  <c r="K19" i="7" s="1"/>
  <c r="L19" i="7" s="1"/>
  <c r="M19" i="7" s="1"/>
  <c r="G18" i="7"/>
  <c r="H18" i="7" s="1"/>
  <c r="I18" i="7" s="1"/>
  <c r="J18" i="7" s="1"/>
  <c r="K18" i="7" s="1"/>
  <c r="L18" i="7" s="1"/>
  <c r="M18" i="7" s="1"/>
  <c r="G17" i="7"/>
  <c r="H17" i="7" s="1"/>
  <c r="I17" i="7" s="1"/>
  <c r="J17" i="7" s="1"/>
  <c r="K17" i="7" s="1"/>
  <c r="L17" i="7" s="1"/>
  <c r="M17" i="7" s="1"/>
  <c r="G16" i="7"/>
  <c r="H16" i="7" s="1"/>
  <c r="I16" i="7" s="1"/>
  <c r="J16" i="7" s="1"/>
  <c r="K16" i="7" s="1"/>
  <c r="L16" i="7" s="1"/>
  <c r="M16" i="7" s="1"/>
  <c r="G15" i="7"/>
  <c r="H15" i="7" s="1"/>
  <c r="I15" i="7" s="1"/>
  <c r="J15" i="7" s="1"/>
  <c r="K15" i="7" s="1"/>
  <c r="L15" i="7" s="1"/>
  <c r="M15" i="7" s="1"/>
  <c r="G14" i="7"/>
  <c r="H14" i="7" s="1"/>
  <c r="I14" i="7" s="1"/>
  <c r="J14" i="7" s="1"/>
  <c r="K14" i="7" s="1"/>
  <c r="L14" i="7" s="1"/>
  <c r="M14" i="7" s="1"/>
  <c r="H13" i="7"/>
  <c r="I13" i="7" s="1"/>
  <c r="J13" i="7" s="1"/>
  <c r="K13" i="7" s="1"/>
  <c r="L13" i="7" s="1"/>
  <c r="M13" i="7" s="1"/>
  <c r="G13" i="7"/>
  <c r="G12" i="7"/>
  <c r="H12" i="7" s="1"/>
  <c r="I12" i="7" s="1"/>
  <c r="J12" i="7" s="1"/>
  <c r="K12" i="7" s="1"/>
  <c r="L12" i="7" s="1"/>
  <c r="M12" i="7" s="1"/>
  <c r="G11" i="7"/>
  <c r="H11" i="7" s="1"/>
  <c r="I11" i="7" s="1"/>
  <c r="J11" i="7" s="1"/>
  <c r="K11" i="7" s="1"/>
  <c r="L11" i="7" s="1"/>
  <c r="M11" i="7" s="1"/>
  <c r="G10" i="7"/>
  <c r="H10" i="7" s="1"/>
  <c r="I10" i="7" s="1"/>
  <c r="J10" i="7" s="1"/>
  <c r="K10" i="7" s="1"/>
  <c r="L10" i="7" s="1"/>
  <c r="M10" i="7" s="1"/>
  <c r="G9" i="7"/>
  <c r="H9" i="7" s="1"/>
  <c r="I9" i="7" s="1"/>
  <c r="J9" i="7" s="1"/>
  <c r="K9" i="7" s="1"/>
  <c r="L9" i="7" s="1"/>
  <c r="M9" i="7" s="1"/>
  <c r="G8" i="7"/>
  <c r="H8" i="7" s="1"/>
  <c r="I8" i="7" s="1"/>
  <c r="J8" i="7" s="1"/>
  <c r="K8" i="7" s="1"/>
  <c r="L8" i="7" s="1"/>
  <c r="M8" i="7" s="1"/>
  <c r="G7" i="7"/>
  <c r="H7" i="7" s="1"/>
  <c r="I7" i="7" s="1"/>
  <c r="J7" i="7" s="1"/>
  <c r="K7" i="7" s="1"/>
  <c r="L7" i="7" s="1"/>
  <c r="M7" i="7" s="1"/>
  <c r="G6" i="7"/>
  <c r="H6" i="7" s="1"/>
  <c r="I6" i="7" s="1"/>
  <c r="J6" i="7" s="1"/>
  <c r="K6" i="7" s="1"/>
  <c r="L6" i="7" s="1"/>
  <c r="M6" i="7" s="1"/>
  <c r="G5" i="7"/>
  <c r="H5" i="7" s="1"/>
  <c r="I5" i="7" s="1"/>
  <c r="J5" i="7" s="1"/>
  <c r="K5" i="7" s="1"/>
  <c r="L5" i="7" s="1"/>
  <c r="M5" i="7" s="1"/>
  <c r="H4" i="7"/>
  <c r="I4" i="7" s="1"/>
  <c r="J4" i="7" s="1"/>
  <c r="K4" i="7" s="1"/>
  <c r="L4" i="7" s="1"/>
  <c r="M4" i="7" s="1"/>
  <c r="G3" i="7"/>
  <c r="H3" i="7" s="1"/>
  <c r="I3" i="7" s="1"/>
  <c r="J3" i="7" s="1"/>
  <c r="K3" i="7" s="1"/>
  <c r="L3" i="7" s="1"/>
  <c r="M3" i="7" s="1"/>
  <c r="G2" i="7"/>
  <c r="H2" i="7" s="1"/>
  <c r="I2" i="7" s="1"/>
  <c r="J2" i="7" s="1"/>
  <c r="K2" i="7" s="1"/>
  <c r="L2" i="7" s="1"/>
  <c r="M2" i="7" s="1"/>
  <c r="G19" i="6"/>
  <c r="H19" i="6" s="1"/>
  <c r="I19" i="6" s="1"/>
  <c r="J19" i="6" s="1"/>
  <c r="K19" i="6" s="1"/>
  <c r="L19" i="6" s="1"/>
  <c r="M19" i="6" s="1"/>
  <c r="G18" i="6"/>
  <c r="H18" i="6" s="1"/>
  <c r="I18" i="6" s="1"/>
  <c r="J18" i="6" s="1"/>
  <c r="K18" i="6" s="1"/>
  <c r="L18" i="6" s="1"/>
  <c r="M18" i="6" s="1"/>
  <c r="G17" i="6"/>
  <c r="H17" i="6" s="1"/>
  <c r="I17" i="6" s="1"/>
  <c r="J17" i="6" s="1"/>
  <c r="K17" i="6" s="1"/>
  <c r="L17" i="6" s="1"/>
  <c r="M17" i="6" s="1"/>
  <c r="G16" i="6"/>
  <c r="H16" i="6" s="1"/>
  <c r="I16" i="6" s="1"/>
  <c r="J16" i="6" s="1"/>
  <c r="K16" i="6" s="1"/>
  <c r="L16" i="6" s="1"/>
  <c r="M16" i="6" s="1"/>
  <c r="G15" i="6"/>
  <c r="H15" i="6" s="1"/>
  <c r="I15" i="6" s="1"/>
  <c r="J15" i="6" s="1"/>
  <c r="K15" i="6" s="1"/>
  <c r="L15" i="6" s="1"/>
  <c r="M15" i="6" s="1"/>
  <c r="G14" i="6"/>
  <c r="H14" i="6" s="1"/>
  <c r="I14" i="6" s="1"/>
  <c r="J14" i="6" s="1"/>
  <c r="K14" i="6" s="1"/>
  <c r="L14" i="6" s="1"/>
  <c r="M14" i="6" s="1"/>
  <c r="G13" i="6"/>
  <c r="H13" i="6" s="1"/>
  <c r="I13" i="6" s="1"/>
  <c r="J13" i="6" s="1"/>
  <c r="K13" i="6" s="1"/>
  <c r="L13" i="6" s="1"/>
  <c r="M13" i="6" s="1"/>
  <c r="G12" i="6"/>
  <c r="H12" i="6" s="1"/>
  <c r="I12" i="6" s="1"/>
  <c r="J12" i="6" s="1"/>
  <c r="K12" i="6" s="1"/>
  <c r="L12" i="6" s="1"/>
  <c r="M12" i="6" s="1"/>
  <c r="G11" i="6"/>
  <c r="H11" i="6" s="1"/>
  <c r="I11" i="6" s="1"/>
  <c r="J11" i="6" s="1"/>
  <c r="K11" i="6" s="1"/>
  <c r="L11" i="6" s="1"/>
  <c r="M11" i="6" s="1"/>
  <c r="G10" i="6"/>
  <c r="H10" i="6" s="1"/>
  <c r="I10" i="6" s="1"/>
  <c r="J10" i="6" s="1"/>
  <c r="K10" i="6" s="1"/>
  <c r="L10" i="6" s="1"/>
  <c r="M10" i="6" s="1"/>
  <c r="G9" i="6"/>
  <c r="H9" i="6" s="1"/>
  <c r="I9" i="6" s="1"/>
  <c r="J9" i="6" s="1"/>
  <c r="K9" i="6" s="1"/>
  <c r="L9" i="6" s="1"/>
  <c r="M9" i="6" s="1"/>
  <c r="G8" i="6"/>
  <c r="H8" i="6" s="1"/>
  <c r="I8" i="6" s="1"/>
  <c r="J8" i="6" s="1"/>
  <c r="K8" i="6" s="1"/>
  <c r="L8" i="6" s="1"/>
  <c r="M8" i="6" s="1"/>
  <c r="G7" i="6"/>
  <c r="H7" i="6" s="1"/>
  <c r="I7" i="6" s="1"/>
  <c r="J7" i="6" s="1"/>
  <c r="K7" i="6" s="1"/>
  <c r="L7" i="6" s="1"/>
  <c r="M7" i="6" s="1"/>
  <c r="G6" i="6"/>
  <c r="H6" i="6" s="1"/>
  <c r="I6" i="6" s="1"/>
  <c r="J6" i="6" s="1"/>
  <c r="K6" i="6" s="1"/>
  <c r="L6" i="6" s="1"/>
  <c r="M6" i="6" s="1"/>
  <c r="G5" i="6"/>
  <c r="H5" i="6" s="1"/>
  <c r="I5" i="6" s="1"/>
  <c r="J5" i="6" s="1"/>
  <c r="K5" i="6" s="1"/>
  <c r="L5" i="6" s="1"/>
  <c r="M5" i="6" s="1"/>
  <c r="G4" i="6"/>
  <c r="H4" i="6" s="1"/>
  <c r="I4" i="6" s="1"/>
  <c r="J4" i="6" s="1"/>
  <c r="K4" i="6" s="1"/>
  <c r="L4" i="6" s="1"/>
  <c r="M4" i="6" s="1"/>
  <c r="G3" i="6"/>
  <c r="H3" i="6" s="1"/>
  <c r="I3" i="6" s="1"/>
  <c r="J3" i="6" s="1"/>
  <c r="K3" i="6" s="1"/>
  <c r="L3" i="6" s="1"/>
  <c r="M3" i="6" s="1"/>
  <c r="G2" i="6"/>
  <c r="H2" i="6" s="1"/>
  <c r="I2" i="6" s="1"/>
  <c r="J2" i="6" s="1"/>
  <c r="K2" i="6" s="1"/>
  <c r="L2" i="6" s="1"/>
  <c r="M2" i="6" s="1"/>
  <c r="N24" i="4"/>
  <c r="N12" i="3"/>
  <c r="N9" i="1"/>
  <c r="N24" i="2"/>
  <c r="N21" i="2"/>
  <c r="N6" i="2"/>
  <c r="N27" i="4"/>
  <c r="G19" i="5"/>
  <c r="H19" i="5" s="1"/>
  <c r="I19" i="5" s="1"/>
  <c r="J19" i="5" s="1"/>
  <c r="K19" i="5" s="1"/>
  <c r="L19" i="5" s="1"/>
  <c r="M19" i="5" s="1"/>
  <c r="G18" i="5"/>
  <c r="H18" i="5" s="1"/>
  <c r="I18" i="5" s="1"/>
  <c r="J18" i="5" s="1"/>
  <c r="K18" i="5" s="1"/>
  <c r="L18" i="5" s="1"/>
  <c r="M18" i="5" s="1"/>
  <c r="G17" i="5"/>
  <c r="H17" i="5" s="1"/>
  <c r="I17" i="5" s="1"/>
  <c r="J17" i="5" s="1"/>
  <c r="K17" i="5" s="1"/>
  <c r="L17" i="5" s="1"/>
  <c r="M17" i="5" s="1"/>
  <c r="G16" i="5"/>
  <c r="H16" i="5" s="1"/>
  <c r="I16" i="5" s="1"/>
  <c r="J16" i="5" s="1"/>
  <c r="K16" i="5" s="1"/>
  <c r="L16" i="5" s="1"/>
  <c r="M16" i="5" s="1"/>
  <c r="G15" i="5"/>
  <c r="H15" i="5" s="1"/>
  <c r="I15" i="5" s="1"/>
  <c r="J15" i="5" s="1"/>
  <c r="K15" i="5" s="1"/>
  <c r="L15" i="5" s="1"/>
  <c r="M15" i="5" s="1"/>
  <c r="G14" i="5"/>
  <c r="H14" i="5" s="1"/>
  <c r="I14" i="5" s="1"/>
  <c r="J14" i="5" s="1"/>
  <c r="K14" i="5" s="1"/>
  <c r="L14" i="5" s="1"/>
  <c r="M14" i="5" s="1"/>
  <c r="G13" i="5"/>
  <c r="H13" i="5" s="1"/>
  <c r="I13" i="5" s="1"/>
  <c r="J13" i="5" s="1"/>
  <c r="K13" i="5" s="1"/>
  <c r="L13" i="5" s="1"/>
  <c r="M13" i="5" s="1"/>
  <c r="G12" i="5"/>
  <c r="H12" i="5" s="1"/>
  <c r="I12" i="5" s="1"/>
  <c r="J12" i="5" s="1"/>
  <c r="K12" i="5" s="1"/>
  <c r="L12" i="5" s="1"/>
  <c r="M12" i="5" s="1"/>
  <c r="G11" i="5"/>
  <c r="H11" i="5" s="1"/>
  <c r="I11" i="5" s="1"/>
  <c r="J11" i="5" s="1"/>
  <c r="K11" i="5" s="1"/>
  <c r="L11" i="5" s="1"/>
  <c r="M11" i="5" s="1"/>
  <c r="G10" i="5"/>
  <c r="H10" i="5" s="1"/>
  <c r="I10" i="5" s="1"/>
  <c r="J10" i="5" s="1"/>
  <c r="K10" i="5" s="1"/>
  <c r="L10" i="5" s="1"/>
  <c r="M10" i="5" s="1"/>
  <c r="G9" i="5"/>
  <c r="H9" i="5" s="1"/>
  <c r="I9" i="5" s="1"/>
  <c r="J9" i="5" s="1"/>
  <c r="K9" i="5" s="1"/>
  <c r="L9" i="5" s="1"/>
  <c r="M9" i="5" s="1"/>
  <c r="G8" i="5"/>
  <c r="H8" i="5" s="1"/>
  <c r="I8" i="5" s="1"/>
  <c r="J8" i="5" s="1"/>
  <c r="K8" i="5" s="1"/>
  <c r="L8" i="5" s="1"/>
  <c r="M8" i="5" s="1"/>
  <c r="H7" i="5"/>
  <c r="I7" i="5" s="1"/>
  <c r="J7" i="5" s="1"/>
  <c r="K7" i="5" s="1"/>
  <c r="L7" i="5" s="1"/>
  <c r="M7" i="5" s="1"/>
  <c r="G7" i="5"/>
  <c r="G6" i="5"/>
  <c r="H6" i="5" s="1"/>
  <c r="I6" i="5" s="1"/>
  <c r="J6" i="5" s="1"/>
  <c r="K6" i="5" s="1"/>
  <c r="L6" i="5" s="1"/>
  <c r="M6" i="5" s="1"/>
  <c r="G5" i="5"/>
  <c r="H5" i="5" s="1"/>
  <c r="I5" i="5" s="1"/>
  <c r="J5" i="5" s="1"/>
  <c r="K5" i="5" s="1"/>
  <c r="L5" i="5" s="1"/>
  <c r="M5" i="5" s="1"/>
  <c r="G4" i="5"/>
  <c r="H4" i="5" s="1"/>
  <c r="I4" i="5" s="1"/>
  <c r="J4" i="5" s="1"/>
  <c r="K4" i="5" s="1"/>
  <c r="L4" i="5" s="1"/>
  <c r="M4" i="5" s="1"/>
  <c r="G3" i="5"/>
  <c r="H3" i="5" s="1"/>
  <c r="I3" i="5" s="1"/>
  <c r="J3" i="5" s="1"/>
  <c r="K3" i="5" s="1"/>
  <c r="L3" i="5" s="1"/>
  <c r="M3" i="5" s="1"/>
  <c r="G2" i="5"/>
  <c r="H2" i="5" s="1"/>
  <c r="I2" i="5" s="1"/>
  <c r="J2" i="5" s="1"/>
  <c r="K2" i="5" s="1"/>
  <c r="L2" i="5" s="1"/>
  <c r="M2" i="5" s="1"/>
  <c r="G31" i="4"/>
  <c r="H31" i="4" s="1"/>
  <c r="I31" i="4" s="1"/>
  <c r="J31" i="4" s="1"/>
  <c r="K31" i="4" s="1"/>
  <c r="L31" i="4" s="1"/>
  <c r="M31" i="4" s="1"/>
  <c r="G27" i="4"/>
  <c r="H27" i="4" s="1"/>
  <c r="I27" i="4" s="1"/>
  <c r="J27" i="4" s="1"/>
  <c r="K27" i="4" s="1"/>
  <c r="L27" i="4" s="1"/>
  <c r="M27" i="4" s="1"/>
  <c r="G28" i="4"/>
  <c r="H28" i="4" s="1"/>
  <c r="I28" i="4" s="1"/>
  <c r="J28" i="4" s="1"/>
  <c r="K28" i="4" s="1"/>
  <c r="L28" i="4" s="1"/>
  <c r="M28" i="4" s="1"/>
  <c r="G29" i="4"/>
  <c r="H29" i="4" s="1"/>
  <c r="I29" i="4" s="1"/>
  <c r="J29" i="4" s="1"/>
  <c r="K29" i="4" s="1"/>
  <c r="L29" i="4" s="1"/>
  <c r="M29" i="4" s="1"/>
  <c r="G30" i="4"/>
  <c r="H30" i="4" s="1"/>
  <c r="I30" i="4" s="1"/>
  <c r="J30" i="4" s="1"/>
  <c r="K30" i="4" s="1"/>
  <c r="L30" i="4" s="1"/>
  <c r="M30" i="4" s="1"/>
  <c r="G26" i="4"/>
  <c r="H26" i="4" s="1"/>
  <c r="I26" i="4" s="1"/>
  <c r="J26" i="4" s="1"/>
  <c r="K26" i="4" s="1"/>
  <c r="L26" i="4" s="1"/>
  <c r="M26" i="4" s="1"/>
  <c r="G25" i="4"/>
  <c r="H25" i="4" s="1"/>
  <c r="I25" i="4" s="1"/>
  <c r="J25" i="4" s="1"/>
  <c r="K25" i="4" s="1"/>
  <c r="L25" i="4" s="1"/>
  <c r="M25" i="4" s="1"/>
  <c r="G24" i="4"/>
  <c r="H24" i="4" s="1"/>
  <c r="I24" i="4" s="1"/>
  <c r="J24" i="4" s="1"/>
  <c r="K24" i="4" s="1"/>
  <c r="L24" i="4" s="1"/>
  <c r="M24" i="4" s="1"/>
  <c r="G23" i="4"/>
  <c r="H23" i="4" s="1"/>
  <c r="I23" i="4" s="1"/>
  <c r="J23" i="4" s="1"/>
  <c r="K23" i="4" s="1"/>
  <c r="L23" i="4" s="1"/>
  <c r="M23" i="4" s="1"/>
  <c r="G22" i="4"/>
  <c r="H22" i="4" s="1"/>
  <c r="I22" i="4" s="1"/>
  <c r="J22" i="4" s="1"/>
  <c r="K22" i="4" s="1"/>
  <c r="L22" i="4" s="1"/>
  <c r="M22" i="4" s="1"/>
  <c r="G21" i="4"/>
  <c r="H21" i="4" s="1"/>
  <c r="I21" i="4" s="1"/>
  <c r="J21" i="4" s="1"/>
  <c r="K21" i="4" s="1"/>
  <c r="L21" i="4" s="1"/>
  <c r="M21" i="4" s="1"/>
  <c r="G20" i="4"/>
  <c r="H20" i="4" s="1"/>
  <c r="I20" i="4" s="1"/>
  <c r="J20" i="4" s="1"/>
  <c r="K20" i="4" s="1"/>
  <c r="L20" i="4" s="1"/>
  <c r="M20" i="4" s="1"/>
  <c r="G19" i="4"/>
  <c r="H19" i="4" s="1"/>
  <c r="I19" i="4" s="1"/>
  <c r="J19" i="4" s="1"/>
  <c r="K19" i="4" s="1"/>
  <c r="L19" i="4" s="1"/>
  <c r="M19" i="4" s="1"/>
  <c r="G18" i="4"/>
  <c r="H18" i="4" s="1"/>
  <c r="I18" i="4" s="1"/>
  <c r="J18" i="4" s="1"/>
  <c r="K18" i="4" s="1"/>
  <c r="L18" i="4" s="1"/>
  <c r="M18" i="4" s="1"/>
  <c r="G17" i="4"/>
  <c r="H17" i="4" s="1"/>
  <c r="I17" i="4" s="1"/>
  <c r="J17" i="4" s="1"/>
  <c r="K17" i="4" s="1"/>
  <c r="L17" i="4" s="1"/>
  <c r="M17" i="4" s="1"/>
  <c r="G16" i="4"/>
  <c r="H16" i="4" s="1"/>
  <c r="I16" i="4" s="1"/>
  <c r="J16" i="4" s="1"/>
  <c r="K16" i="4" s="1"/>
  <c r="L16" i="4" s="1"/>
  <c r="M16" i="4" s="1"/>
  <c r="G15" i="4"/>
  <c r="H15" i="4" s="1"/>
  <c r="I15" i="4" s="1"/>
  <c r="J15" i="4" s="1"/>
  <c r="K15" i="4" s="1"/>
  <c r="L15" i="4" s="1"/>
  <c r="M15" i="4" s="1"/>
  <c r="G14" i="4"/>
  <c r="H14" i="4" s="1"/>
  <c r="I14" i="4" s="1"/>
  <c r="J14" i="4" s="1"/>
  <c r="K14" i="4" s="1"/>
  <c r="L14" i="4" s="1"/>
  <c r="M14" i="4" s="1"/>
  <c r="G13" i="4"/>
  <c r="H13" i="4" s="1"/>
  <c r="I13" i="4" s="1"/>
  <c r="J13" i="4" s="1"/>
  <c r="K13" i="4" s="1"/>
  <c r="L13" i="4" s="1"/>
  <c r="M13" i="4" s="1"/>
  <c r="G12" i="4"/>
  <c r="H12" i="4" s="1"/>
  <c r="I12" i="4" s="1"/>
  <c r="J12" i="4" s="1"/>
  <c r="K12" i="4" s="1"/>
  <c r="L12" i="4" s="1"/>
  <c r="M12" i="4" s="1"/>
  <c r="G11" i="4"/>
  <c r="H11" i="4" s="1"/>
  <c r="I11" i="4" s="1"/>
  <c r="J11" i="4" s="1"/>
  <c r="K11" i="4" s="1"/>
  <c r="L11" i="4" s="1"/>
  <c r="M11" i="4" s="1"/>
  <c r="G10" i="4"/>
  <c r="H10" i="4" s="1"/>
  <c r="I10" i="4" s="1"/>
  <c r="J10" i="4" s="1"/>
  <c r="K10" i="4" s="1"/>
  <c r="L10" i="4" s="1"/>
  <c r="M10" i="4" s="1"/>
  <c r="G9" i="4"/>
  <c r="H9" i="4" s="1"/>
  <c r="I9" i="4" s="1"/>
  <c r="J9" i="4" s="1"/>
  <c r="K9" i="4" s="1"/>
  <c r="L9" i="4" s="1"/>
  <c r="M9" i="4" s="1"/>
  <c r="G8" i="4"/>
  <c r="H8" i="4" s="1"/>
  <c r="I8" i="4" s="1"/>
  <c r="J8" i="4" s="1"/>
  <c r="K8" i="4" s="1"/>
  <c r="L8" i="4" s="1"/>
  <c r="M8" i="4" s="1"/>
  <c r="G7" i="4"/>
  <c r="H7" i="4" s="1"/>
  <c r="I7" i="4" s="1"/>
  <c r="J7" i="4" s="1"/>
  <c r="K7" i="4" s="1"/>
  <c r="L7" i="4" s="1"/>
  <c r="M7" i="4" s="1"/>
  <c r="G6" i="4"/>
  <c r="H6" i="4" s="1"/>
  <c r="I6" i="4" s="1"/>
  <c r="J6" i="4" s="1"/>
  <c r="K6" i="4" s="1"/>
  <c r="L6" i="4" s="1"/>
  <c r="M6" i="4" s="1"/>
  <c r="G5" i="4"/>
  <c r="H5" i="4" s="1"/>
  <c r="I5" i="4" s="1"/>
  <c r="J5" i="4" s="1"/>
  <c r="K5" i="4" s="1"/>
  <c r="L5" i="4" s="1"/>
  <c r="M5" i="4" s="1"/>
  <c r="G4" i="4"/>
  <c r="H4" i="4" s="1"/>
  <c r="I4" i="4" s="1"/>
  <c r="J4" i="4" s="1"/>
  <c r="K4" i="4" s="1"/>
  <c r="L4" i="4" s="1"/>
  <c r="M4" i="4" s="1"/>
  <c r="G3" i="4"/>
  <c r="H3" i="4" s="1"/>
  <c r="I3" i="4" s="1"/>
  <c r="J3" i="4" s="1"/>
  <c r="K3" i="4" s="1"/>
  <c r="L3" i="4" s="1"/>
  <c r="M3" i="4" s="1"/>
  <c r="G2" i="4"/>
  <c r="H2" i="4" s="1"/>
  <c r="I2" i="4" s="1"/>
  <c r="J2" i="4" s="1"/>
  <c r="K2" i="4" s="1"/>
  <c r="L2" i="4" s="1"/>
  <c r="M2" i="4" s="1"/>
  <c r="G19" i="3"/>
  <c r="H19" i="3" s="1"/>
  <c r="I19" i="3" s="1"/>
  <c r="J19" i="3" s="1"/>
  <c r="K19" i="3" s="1"/>
  <c r="L19" i="3" s="1"/>
  <c r="M19" i="3" s="1"/>
  <c r="G18" i="3"/>
  <c r="H18" i="3" s="1"/>
  <c r="I18" i="3" s="1"/>
  <c r="J18" i="3" s="1"/>
  <c r="K18" i="3" s="1"/>
  <c r="L18" i="3" s="1"/>
  <c r="M18" i="3" s="1"/>
  <c r="G17" i="3"/>
  <c r="H17" i="3" s="1"/>
  <c r="I17" i="3" s="1"/>
  <c r="J17" i="3" s="1"/>
  <c r="K17" i="3" s="1"/>
  <c r="L17" i="3" s="1"/>
  <c r="M17" i="3" s="1"/>
  <c r="G16" i="3"/>
  <c r="H16" i="3" s="1"/>
  <c r="I16" i="3" s="1"/>
  <c r="J16" i="3" s="1"/>
  <c r="K16" i="3" s="1"/>
  <c r="L16" i="3" s="1"/>
  <c r="M16" i="3" s="1"/>
  <c r="G15" i="3"/>
  <c r="H15" i="3" s="1"/>
  <c r="I15" i="3" s="1"/>
  <c r="J15" i="3" s="1"/>
  <c r="K15" i="3" s="1"/>
  <c r="L15" i="3" s="1"/>
  <c r="M15" i="3" s="1"/>
  <c r="G14" i="3"/>
  <c r="H14" i="3" s="1"/>
  <c r="I14" i="3" s="1"/>
  <c r="J14" i="3" s="1"/>
  <c r="K14" i="3" s="1"/>
  <c r="L14" i="3" s="1"/>
  <c r="M14" i="3" s="1"/>
  <c r="G13" i="3"/>
  <c r="H13" i="3" s="1"/>
  <c r="I13" i="3" s="1"/>
  <c r="J13" i="3" s="1"/>
  <c r="K13" i="3" s="1"/>
  <c r="L13" i="3" s="1"/>
  <c r="M13" i="3" s="1"/>
  <c r="G12" i="3"/>
  <c r="H12" i="3" s="1"/>
  <c r="I12" i="3" s="1"/>
  <c r="J12" i="3" s="1"/>
  <c r="K12" i="3" s="1"/>
  <c r="L12" i="3" s="1"/>
  <c r="M12" i="3" s="1"/>
  <c r="G11" i="3"/>
  <c r="H11" i="3" s="1"/>
  <c r="I11" i="3" s="1"/>
  <c r="J11" i="3" s="1"/>
  <c r="K11" i="3" s="1"/>
  <c r="L11" i="3" s="1"/>
  <c r="M11" i="3" s="1"/>
  <c r="G10" i="3"/>
  <c r="H10" i="3" s="1"/>
  <c r="I10" i="3" s="1"/>
  <c r="J10" i="3" s="1"/>
  <c r="K10" i="3" s="1"/>
  <c r="L10" i="3" s="1"/>
  <c r="M10" i="3" s="1"/>
  <c r="G9" i="3"/>
  <c r="H9" i="3" s="1"/>
  <c r="I9" i="3" s="1"/>
  <c r="J9" i="3" s="1"/>
  <c r="K9" i="3" s="1"/>
  <c r="L9" i="3" s="1"/>
  <c r="M9" i="3" s="1"/>
  <c r="G8" i="3"/>
  <c r="H8" i="3" s="1"/>
  <c r="I8" i="3" s="1"/>
  <c r="J8" i="3" s="1"/>
  <c r="K8" i="3" s="1"/>
  <c r="L8" i="3" s="1"/>
  <c r="M8" i="3" s="1"/>
  <c r="G7" i="3"/>
  <c r="H7" i="3" s="1"/>
  <c r="I7" i="3" s="1"/>
  <c r="J7" i="3" s="1"/>
  <c r="K7" i="3" s="1"/>
  <c r="L7" i="3" s="1"/>
  <c r="M7" i="3" s="1"/>
  <c r="H6" i="3"/>
  <c r="I6" i="3" s="1"/>
  <c r="J6" i="3" s="1"/>
  <c r="K6" i="3" s="1"/>
  <c r="L6" i="3" s="1"/>
  <c r="M6" i="3" s="1"/>
  <c r="G6" i="3"/>
  <c r="G5" i="3"/>
  <c r="H5" i="3" s="1"/>
  <c r="I5" i="3" s="1"/>
  <c r="J5" i="3" s="1"/>
  <c r="K5" i="3" s="1"/>
  <c r="L5" i="3" s="1"/>
  <c r="M5" i="3" s="1"/>
  <c r="G4" i="3"/>
  <c r="H4" i="3" s="1"/>
  <c r="I4" i="3" s="1"/>
  <c r="J4" i="3" s="1"/>
  <c r="K4" i="3" s="1"/>
  <c r="L4" i="3" s="1"/>
  <c r="M4" i="3" s="1"/>
  <c r="G3" i="3"/>
  <c r="H3" i="3" s="1"/>
  <c r="I3" i="3" s="1"/>
  <c r="J3" i="3" s="1"/>
  <c r="K3" i="3" s="1"/>
  <c r="L3" i="3" s="1"/>
  <c r="M3" i="3" s="1"/>
  <c r="G2" i="3"/>
  <c r="H2" i="3" s="1"/>
  <c r="I2" i="3" s="1"/>
  <c r="J2" i="3" s="1"/>
  <c r="K2" i="3" s="1"/>
  <c r="L2" i="3" s="1"/>
  <c r="M2" i="3" s="1"/>
  <c r="K5" i="2"/>
  <c r="K6" i="2"/>
  <c r="K7" i="2"/>
  <c r="K8" i="2"/>
  <c r="K9" i="2"/>
  <c r="K10" i="2"/>
  <c r="K11" i="2"/>
  <c r="K12" i="2"/>
  <c r="K13" i="2"/>
  <c r="K14" i="2"/>
  <c r="K15" i="2"/>
  <c r="K16" i="2"/>
  <c r="K17" i="2"/>
  <c r="K18" i="2"/>
  <c r="K19" i="2"/>
  <c r="K20" i="2"/>
  <c r="K21" i="2"/>
  <c r="K22" i="2"/>
  <c r="K23" i="2"/>
  <c r="K24" i="2"/>
  <c r="K25" i="2"/>
  <c r="K26" i="2"/>
  <c r="K27" i="2"/>
  <c r="K28" i="2"/>
  <c r="K4" i="2"/>
  <c r="K3" i="2"/>
  <c r="K2" i="2"/>
  <c r="G28" i="2"/>
  <c r="H28" i="2"/>
  <c r="I28" i="2" s="1"/>
  <c r="J28" i="2" s="1"/>
  <c r="G27" i="2"/>
  <c r="H27" i="2"/>
  <c r="I27" i="2" s="1"/>
  <c r="J27" i="2" s="1"/>
  <c r="L27" i="2" s="1"/>
  <c r="M27" i="2" s="1"/>
  <c r="G26" i="2"/>
  <c r="H26" i="2"/>
  <c r="I26" i="2" s="1"/>
  <c r="J26" i="2" s="1"/>
  <c r="G25" i="2"/>
  <c r="H25" i="2"/>
  <c r="I25" i="2"/>
  <c r="J25" i="2" s="1"/>
  <c r="L25" i="2" s="1"/>
  <c r="M25" i="2" s="1"/>
  <c r="G24" i="2"/>
  <c r="H24" i="2"/>
  <c r="I24" i="2"/>
  <c r="J24" i="2" s="1"/>
  <c r="G23" i="2"/>
  <c r="H23" i="2"/>
  <c r="I23" i="2" s="1"/>
  <c r="J23" i="2" s="1"/>
  <c r="L23" i="2" s="1"/>
  <c r="M23" i="2" s="1"/>
  <c r="G22" i="2"/>
  <c r="H22" i="2"/>
  <c r="I22" i="2"/>
  <c r="J22" i="2" s="1"/>
  <c r="L22" i="2" s="1"/>
  <c r="M22" i="2" s="1"/>
  <c r="G21" i="2"/>
  <c r="H21" i="2"/>
  <c r="I21" i="2" s="1"/>
  <c r="J21" i="2" s="1"/>
  <c r="G20" i="2"/>
  <c r="H20" i="2" s="1"/>
  <c r="I20" i="2" s="1"/>
  <c r="J20" i="2" s="1"/>
  <c r="G19" i="2"/>
  <c r="H19" i="2" s="1"/>
  <c r="I19" i="2" s="1"/>
  <c r="J19" i="2" s="1"/>
  <c r="L19" i="2" s="1"/>
  <c r="M19" i="2" s="1"/>
  <c r="G18" i="2"/>
  <c r="H18" i="2" s="1"/>
  <c r="I18" i="2" s="1"/>
  <c r="J18" i="2" s="1"/>
  <c r="G17" i="2"/>
  <c r="H17" i="2" s="1"/>
  <c r="I17" i="2" s="1"/>
  <c r="J17" i="2" s="1"/>
  <c r="G16" i="2"/>
  <c r="H16" i="2" s="1"/>
  <c r="I16" i="2" s="1"/>
  <c r="J16" i="2" s="1"/>
  <c r="G15" i="2"/>
  <c r="H15" i="2" s="1"/>
  <c r="I15" i="2" s="1"/>
  <c r="J15" i="2" s="1"/>
  <c r="L15" i="2" s="1"/>
  <c r="M15" i="2" s="1"/>
  <c r="G14" i="2"/>
  <c r="H14" i="2" s="1"/>
  <c r="I14" i="2" s="1"/>
  <c r="J14" i="2" s="1"/>
  <c r="G13" i="2"/>
  <c r="H13" i="2" s="1"/>
  <c r="I13" i="2" s="1"/>
  <c r="J13" i="2" s="1"/>
  <c r="G12" i="2"/>
  <c r="H12" i="2" s="1"/>
  <c r="I12" i="2" s="1"/>
  <c r="J12" i="2" s="1"/>
  <c r="G11" i="2"/>
  <c r="H11" i="2" s="1"/>
  <c r="I11" i="2" s="1"/>
  <c r="J11" i="2" s="1"/>
  <c r="L11" i="2" s="1"/>
  <c r="M11" i="2" s="1"/>
  <c r="G10" i="2"/>
  <c r="H10" i="2" s="1"/>
  <c r="I10" i="2" s="1"/>
  <c r="J10" i="2" s="1"/>
  <c r="G9" i="2"/>
  <c r="H9" i="2" s="1"/>
  <c r="I9" i="2" s="1"/>
  <c r="J9" i="2" s="1"/>
  <c r="G8" i="2"/>
  <c r="H8" i="2" s="1"/>
  <c r="I8" i="2" s="1"/>
  <c r="J8" i="2" s="1"/>
  <c r="G7" i="2"/>
  <c r="H7" i="2" s="1"/>
  <c r="I7" i="2" s="1"/>
  <c r="J7" i="2" s="1"/>
  <c r="L7" i="2" s="1"/>
  <c r="M7" i="2" s="1"/>
  <c r="G6" i="2"/>
  <c r="H6" i="2" s="1"/>
  <c r="I6" i="2" s="1"/>
  <c r="J6" i="2" s="1"/>
  <c r="G5" i="2"/>
  <c r="H5" i="2" s="1"/>
  <c r="I5" i="2" s="1"/>
  <c r="J5" i="2" s="1"/>
  <c r="G4" i="2"/>
  <c r="H4" i="2" s="1"/>
  <c r="I4" i="2" s="1"/>
  <c r="J4" i="2" s="1"/>
  <c r="G3" i="2"/>
  <c r="H3" i="2" s="1"/>
  <c r="I3" i="2" s="1"/>
  <c r="J3" i="2" s="1"/>
  <c r="G2" i="2"/>
  <c r="H2" i="2" s="1"/>
  <c r="I2" i="2" s="1"/>
  <c r="J2" i="2" s="1"/>
  <c r="N27" i="50" l="1"/>
  <c r="N26" i="50"/>
  <c r="N2" i="50"/>
  <c r="N3" i="50"/>
  <c r="N21" i="50"/>
  <c r="N20" i="50"/>
  <c r="N9" i="50"/>
  <c r="N8" i="50"/>
  <c r="N29" i="50"/>
  <c r="N30" i="50"/>
  <c r="N6" i="50"/>
  <c r="N15" i="50"/>
  <c r="N14" i="50"/>
  <c r="N12" i="50"/>
  <c r="N11" i="50"/>
  <c r="N24" i="50"/>
  <c r="N23" i="50"/>
  <c r="H17" i="50"/>
  <c r="I17" i="50" s="1"/>
  <c r="J17" i="50" s="1"/>
  <c r="K17" i="50" s="1"/>
  <c r="L17" i="50" s="1"/>
  <c r="M17" i="50" s="1"/>
  <c r="N15" i="49"/>
  <c r="N14" i="49"/>
  <c r="N3" i="49"/>
  <c r="N2" i="49"/>
  <c r="N9" i="49"/>
  <c r="N8" i="49"/>
  <c r="N5" i="49"/>
  <c r="N6" i="49"/>
  <c r="N21" i="49"/>
  <c r="N20" i="49"/>
  <c r="N24" i="49"/>
  <c r="N23" i="49"/>
  <c r="N30" i="49"/>
  <c r="N29" i="49"/>
  <c r="N27" i="49"/>
  <c r="N26" i="49"/>
  <c r="N12" i="49"/>
  <c r="N11" i="49"/>
  <c r="H17" i="49"/>
  <c r="I17" i="49" s="1"/>
  <c r="J17" i="49" s="1"/>
  <c r="K17" i="49" s="1"/>
  <c r="L17" i="49" s="1"/>
  <c r="M17" i="49" s="1"/>
  <c r="N5" i="48"/>
  <c r="N6" i="48"/>
  <c r="N9" i="48"/>
  <c r="N8" i="48"/>
  <c r="N2" i="48"/>
  <c r="N3" i="48"/>
  <c r="N21" i="48"/>
  <c r="N20" i="48"/>
  <c r="N24" i="48"/>
  <c r="N23" i="48"/>
  <c r="N30" i="48"/>
  <c r="N29" i="48"/>
  <c r="N12" i="48"/>
  <c r="N11" i="48"/>
  <c r="N27" i="48"/>
  <c r="N26" i="48"/>
  <c r="N15" i="48"/>
  <c r="N14" i="48"/>
  <c r="H17" i="48"/>
  <c r="I17" i="48" s="1"/>
  <c r="J17" i="48" s="1"/>
  <c r="K17" i="48" s="1"/>
  <c r="L17" i="48" s="1"/>
  <c r="M17" i="48" s="1"/>
  <c r="N15" i="47"/>
  <c r="N14" i="47"/>
  <c r="N29" i="47"/>
  <c r="N30" i="47"/>
  <c r="N9" i="47"/>
  <c r="N8" i="47"/>
  <c r="N12" i="47"/>
  <c r="N11" i="47"/>
  <c r="N27" i="47"/>
  <c r="N26" i="47"/>
  <c r="N3" i="47"/>
  <c r="N2" i="47"/>
  <c r="N18" i="47"/>
  <c r="N17" i="47"/>
  <c r="N5" i="47"/>
  <c r="N6" i="47"/>
  <c r="N21" i="47"/>
  <c r="N20" i="47"/>
  <c r="N24" i="47"/>
  <c r="N23" i="47"/>
  <c r="N15" i="46"/>
  <c r="N14" i="46"/>
  <c r="N29" i="46"/>
  <c r="N30" i="46"/>
  <c r="N9" i="46"/>
  <c r="N8" i="46"/>
  <c r="N12" i="46"/>
  <c r="N11" i="46"/>
  <c r="N27" i="46"/>
  <c r="N26" i="46"/>
  <c r="N3" i="46"/>
  <c r="N2" i="46"/>
  <c r="N18" i="46"/>
  <c r="N17" i="46"/>
  <c r="N5" i="46"/>
  <c r="N6" i="46"/>
  <c r="N21" i="46"/>
  <c r="N20" i="46"/>
  <c r="N24" i="46"/>
  <c r="N23" i="46"/>
  <c r="N9" i="42"/>
  <c r="N8" i="42"/>
  <c r="N12" i="42"/>
  <c r="N11" i="42"/>
  <c r="N3" i="42"/>
  <c r="N2" i="42"/>
  <c r="N18" i="42"/>
  <c r="N17" i="42"/>
  <c r="N27" i="42"/>
  <c r="N26" i="42"/>
  <c r="N21" i="42"/>
  <c r="N20" i="42"/>
  <c r="N24" i="42"/>
  <c r="N23" i="42"/>
  <c r="N6" i="42"/>
  <c r="N5" i="42"/>
  <c r="N15" i="42"/>
  <c r="N14" i="42"/>
  <c r="N30" i="42"/>
  <c r="N29" i="42"/>
  <c r="N21" i="45"/>
  <c r="N20" i="45"/>
  <c r="N17" i="45"/>
  <c r="N18" i="45"/>
  <c r="N9" i="45"/>
  <c r="N8" i="45"/>
  <c r="N27" i="45"/>
  <c r="N26" i="45"/>
  <c r="N6" i="45"/>
  <c r="N5" i="45"/>
  <c r="N15" i="45"/>
  <c r="N14" i="45"/>
  <c r="N29" i="45"/>
  <c r="N30" i="45"/>
  <c r="N12" i="45"/>
  <c r="N11" i="45"/>
  <c r="N24" i="45"/>
  <c r="N23" i="45"/>
  <c r="N2" i="45"/>
  <c r="N9" i="44"/>
  <c r="N8" i="44"/>
  <c r="N12" i="44"/>
  <c r="N11" i="44"/>
  <c r="N27" i="44"/>
  <c r="N26" i="44"/>
  <c r="N3" i="44"/>
  <c r="N2" i="44"/>
  <c r="N17" i="44"/>
  <c r="N18" i="44"/>
  <c r="N15" i="44"/>
  <c r="N14" i="44"/>
  <c r="N29" i="44"/>
  <c r="N30" i="44"/>
  <c r="N6" i="44"/>
  <c r="N5" i="44"/>
  <c r="N21" i="44"/>
  <c r="N20" i="44"/>
  <c r="N24" i="44"/>
  <c r="N23" i="44"/>
  <c r="N3" i="43"/>
  <c r="N2" i="43"/>
  <c r="N21" i="43"/>
  <c r="N20" i="43"/>
  <c r="N24" i="43"/>
  <c r="N23" i="43"/>
  <c r="N29" i="43"/>
  <c r="N30" i="43"/>
  <c r="N9" i="43"/>
  <c r="N8" i="43"/>
  <c r="N12" i="43"/>
  <c r="N11" i="43"/>
  <c r="N17" i="43"/>
  <c r="N18" i="43"/>
  <c r="N27" i="43"/>
  <c r="N26" i="43"/>
  <c r="N6" i="43"/>
  <c r="N5" i="43"/>
  <c r="N15" i="43"/>
  <c r="N14" i="43"/>
  <c r="N9" i="41"/>
  <c r="N8" i="41"/>
  <c r="N12" i="41"/>
  <c r="N11" i="41"/>
  <c r="N15" i="41"/>
  <c r="N14" i="41"/>
  <c r="N17" i="41"/>
  <c r="N18" i="41"/>
  <c r="N21" i="41"/>
  <c r="N20" i="41"/>
  <c r="N24" i="41"/>
  <c r="N23" i="41"/>
  <c r="N3" i="41"/>
  <c r="N2" i="41"/>
  <c r="N6" i="41"/>
  <c r="N5" i="41"/>
  <c r="N27" i="41"/>
  <c r="N26" i="41"/>
  <c r="N30" i="41"/>
  <c r="N29" i="41"/>
  <c r="N12" i="40"/>
  <c r="N11" i="40"/>
  <c r="N15" i="40"/>
  <c r="N14" i="40"/>
  <c r="N20" i="40"/>
  <c r="N21" i="40"/>
  <c r="N30" i="40"/>
  <c r="N29" i="40"/>
  <c r="N3" i="40"/>
  <c r="N2" i="40"/>
  <c r="N24" i="40"/>
  <c r="N23" i="40"/>
  <c r="N27" i="40"/>
  <c r="N26" i="40"/>
  <c r="N6" i="40"/>
  <c r="N5" i="40"/>
  <c r="N8" i="40"/>
  <c r="N9" i="40"/>
  <c r="N18" i="40"/>
  <c r="N17" i="40"/>
  <c r="N3" i="39"/>
  <c r="N2" i="39"/>
  <c r="N18" i="39"/>
  <c r="N17" i="39"/>
  <c r="N15" i="39"/>
  <c r="N14" i="39"/>
  <c r="N30" i="39"/>
  <c r="N29" i="39"/>
  <c r="N9" i="39"/>
  <c r="N8" i="39"/>
  <c r="N12" i="39"/>
  <c r="N11" i="39"/>
  <c r="N27" i="39"/>
  <c r="N26" i="39"/>
  <c r="N6" i="39"/>
  <c r="N5" i="39"/>
  <c r="N21" i="39"/>
  <c r="N20" i="39"/>
  <c r="N24" i="39"/>
  <c r="N23" i="39"/>
  <c r="N3" i="38"/>
  <c r="N2" i="38"/>
  <c r="N21" i="38"/>
  <c r="N20" i="38"/>
  <c r="N24" i="38"/>
  <c r="N23" i="38"/>
  <c r="N29" i="38"/>
  <c r="N30" i="38"/>
  <c r="N9" i="38"/>
  <c r="N8" i="38"/>
  <c r="N12" i="38"/>
  <c r="N11" i="38"/>
  <c r="N17" i="38"/>
  <c r="N18" i="38"/>
  <c r="N27" i="38"/>
  <c r="N26" i="38"/>
  <c r="N6" i="38"/>
  <c r="N5" i="38"/>
  <c r="N15" i="38"/>
  <c r="N14" i="38"/>
  <c r="N21" i="37"/>
  <c r="N20" i="37"/>
  <c r="N30" i="37"/>
  <c r="N29" i="37"/>
  <c r="N9" i="37"/>
  <c r="N8" i="37"/>
  <c r="N12" i="37"/>
  <c r="N11" i="37"/>
  <c r="N18" i="37"/>
  <c r="N17" i="37"/>
  <c r="N27" i="37"/>
  <c r="N26" i="37"/>
  <c r="N3" i="37"/>
  <c r="N2" i="37"/>
  <c r="N24" i="37"/>
  <c r="N23" i="37"/>
  <c r="N5" i="37"/>
  <c r="N6" i="37"/>
  <c r="N15" i="37"/>
  <c r="N14" i="37"/>
  <c r="N9" i="36"/>
  <c r="N8" i="36"/>
  <c r="N3" i="36"/>
  <c r="N2" i="36"/>
  <c r="N6" i="36"/>
  <c r="N5" i="36"/>
  <c r="N21" i="36"/>
  <c r="N20" i="36"/>
  <c r="N12" i="36"/>
  <c r="N11" i="36"/>
  <c r="N24" i="36"/>
  <c r="N23" i="36"/>
  <c r="N15" i="36"/>
  <c r="N14" i="36"/>
  <c r="N18" i="36"/>
  <c r="N17" i="36"/>
  <c r="N27" i="36"/>
  <c r="N26" i="36"/>
  <c r="N30" i="36"/>
  <c r="N29" i="36"/>
  <c r="N3" i="35"/>
  <c r="N2" i="35"/>
  <c r="N18" i="35"/>
  <c r="N17" i="35"/>
  <c r="N12" i="35"/>
  <c r="N11" i="35"/>
  <c r="N15" i="35"/>
  <c r="N14" i="35"/>
  <c r="N30" i="35"/>
  <c r="N29" i="35"/>
  <c r="N9" i="35"/>
  <c r="N8" i="35"/>
  <c r="N24" i="35"/>
  <c r="N23" i="35"/>
  <c r="N27" i="35"/>
  <c r="N26" i="35"/>
  <c r="N6" i="35"/>
  <c r="N5" i="35"/>
  <c r="N20" i="35"/>
  <c r="N21" i="35"/>
  <c r="N3" i="34"/>
  <c r="N2" i="34"/>
  <c r="N24" i="34"/>
  <c r="N23" i="34"/>
  <c r="N27" i="34"/>
  <c r="N26" i="34"/>
  <c r="N6" i="34"/>
  <c r="N5" i="34"/>
  <c r="N9" i="34"/>
  <c r="N8" i="34"/>
  <c r="N30" i="34"/>
  <c r="N29" i="34"/>
  <c r="N12" i="34"/>
  <c r="N11" i="34"/>
  <c r="N15" i="34"/>
  <c r="N14" i="34"/>
  <c r="N18" i="34"/>
  <c r="N17" i="34"/>
  <c r="N21" i="34"/>
  <c r="N20" i="34"/>
  <c r="N24" i="33"/>
  <c r="N23" i="33"/>
  <c r="N27" i="33"/>
  <c r="N26" i="33"/>
  <c r="N6" i="33"/>
  <c r="N5" i="33"/>
  <c r="N8" i="33"/>
  <c r="N9" i="33"/>
  <c r="N30" i="33"/>
  <c r="N29" i="33"/>
  <c r="N3" i="33"/>
  <c r="N2" i="33"/>
  <c r="N12" i="33"/>
  <c r="N11" i="33"/>
  <c r="N15" i="33"/>
  <c r="N14" i="33"/>
  <c r="N18" i="33"/>
  <c r="N17" i="33"/>
  <c r="N20" i="33"/>
  <c r="N21" i="33"/>
  <c r="N3" i="32"/>
  <c r="N2" i="32"/>
  <c r="N24" i="32"/>
  <c r="N23" i="32"/>
  <c r="N27" i="32"/>
  <c r="N26" i="32"/>
  <c r="N6" i="32"/>
  <c r="N5" i="32"/>
  <c r="N9" i="32"/>
  <c r="N8" i="32"/>
  <c r="N30" i="32"/>
  <c r="N29" i="32"/>
  <c r="N12" i="32"/>
  <c r="N11" i="32"/>
  <c r="N15" i="32"/>
  <c r="N14" i="32"/>
  <c r="N18" i="32"/>
  <c r="N17" i="32"/>
  <c r="N21" i="32"/>
  <c r="N20" i="32"/>
  <c r="N2" i="31"/>
  <c r="N3" i="31"/>
  <c r="N6" i="31"/>
  <c r="N5" i="31"/>
  <c r="N24" i="31"/>
  <c r="N23" i="31"/>
  <c r="N27" i="31"/>
  <c r="N26" i="31"/>
  <c r="N9" i="31"/>
  <c r="N8" i="31"/>
  <c r="N30" i="31"/>
  <c r="N29" i="31"/>
  <c r="N12" i="31"/>
  <c r="N11" i="31"/>
  <c r="N15" i="31"/>
  <c r="N14" i="31"/>
  <c r="N18" i="31"/>
  <c r="N17" i="31"/>
  <c r="N21" i="31"/>
  <c r="N20" i="31"/>
  <c r="N3" i="30"/>
  <c r="N2" i="30"/>
  <c r="N18" i="30"/>
  <c r="N17" i="30"/>
  <c r="N21" i="30"/>
  <c r="N20" i="30"/>
  <c r="N14" i="30"/>
  <c r="N15" i="30"/>
  <c r="N30" i="30"/>
  <c r="N29" i="30"/>
  <c r="N12" i="30"/>
  <c r="N11" i="30"/>
  <c r="N26" i="30"/>
  <c r="N27" i="30"/>
  <c r="N6" i="30"/>
  <c r="N5" i="30"/>
  <c r="N9" i="30"/>
  <c r="N8" i="30"/>
  <c r="N24" i="30"/>
  <c r="N23" i="30"/>
  <c r="N21" i="29"/>
  <c r="N20" i="29"/>
  <c r="N5" i="29"/>
  <c r="N6" i="29"/>
  <c r="N9" i="29"/>
  <c r="N8" i="29"/>
  <c r="N12" i="29"/>
  <c r="N11" i="29"/>
  <c r="N24" i="29"/>
  <c r="N23" i="29"/>
  <c r="N15" i="29"/>
  <c r="N14" i="29"/>
  <c r="N18" i="29"/>
  <c r="N17" i="29"/>
  <c r="N3" i="29"/>
  <c r="N2" i="29"/>
  <c r="N27" i="29"/>
  <c r="N26" i="29"/>
  <c r="N29" i="29"/>
  <c r="N30" i="29"/>
  <c r="N6" i="28"/>
  <c r="N5" i="28"/>
  <c r="N24" i="28"/>
  <c r="N23" i="28"/>
  <c r="N27" i="28"/>
  <c r="N26" i="28"/>
  <c r="N3" i="28"/>
  <c r="N2" i="28"/>
  <c r="N18" i="28"/>
  <c r="N17" i="28"/>
  <c r="N21" i="28"/>
  <c r="N20" i="28"/>
  <c r="N9" i="28"/>
  <c r="N8" i="28"/>
  <c r="N12" i="28"/>
  <c r="N15" i="28"/>
  <c r="N14" i="28"/>
  <c r="N30" i="28"/>
  <c r="N29" i="28"/>
  <c r="N18" i="27"/>
  <c r="N5" i="27"/>
  <c r="N3" i="27"/>
  <c r="N2" i="27"/>
  <c r="N6" i="27"/>
  <c r="N17" i="27"/>
  <c r="N24" i="27"/>
  <c r="N23" i="27"/>
  <c r="N30" i="27"/>
  <c r="N29" i="27"/>
  <c r="N9" i="27"/>
  <c r="N8" i="27"/>
  <c r="N15" i="27"/>
  <c r="N14" i="27"/>
  <c r="N21" i="27"/>
  <c r="N20" i="27"/>
  <c r="N26" i="27"/>
  <c r="N27" i="27"/>
  <c r="N12" i="27"/>
  <c r="N11" i="27"/>
  <c r="N3" i="26"/>
  <c r="N9" i="26"/>
  <c r="N8" i="26"/>
  <c r="N6" i="26"/>
  <c r="N5" i="26"/>
  <c r="N2" i="26"/>
  <c r="N30" i="26"/>
  <c r="N29" i="26"/>
  <c r="N27" i="26"/>
  <c r="N26" i="26"/>
  <c r="N12" i="26"/>
  <c r="N11" i="26"/>
  <c r="N15" i="26"/>
  <c r="N14" i="26"/>
  <c r="N24" i="26"/>
  <c r="N23" i="26"/>
  <c r="N18" i="26"/>
  <c r="N17" i="26"/>
  <c r="N21" i="26"/>
  <c r="N20" i="26"/>
  <c r="N9" i="25"/>
  <c r="N8" i="25"/>
  <c r="N12" i="25"/>
  <c r="N11" i="25"/>
  <c r="N15" i="25"/>
  <c r="N14" i="25"/>
  <c r="N17" i="25"/>
  <c r="N18" i="25"/>
  <c r="N21" i="25"/>
  <c r="N20" i="25"/>
  <c r="N24" i="25"/>
  <c r="N23" i="25"/>
  <c r="N3" i="25"/>
  <c r="N2" i="25"/>
  <c r="N6" i="25"/>
  <c r="N5" i="25"/>
  <c r="N27" i="25"/>
  <c r="N26" i="25"/>
  <c r="N30" i="25"/>
  <c r="N29" i="25"/>
  <c r="N27" i="24"/>
  <c r="N26" i="24"/>
  <c r="N5" i="24"/>
  <c r="N6" i="24"/>
  <c r="N3" i="24"/>
  <c r="N2" i="24"/>
  <c r="N9" i="24"/>
  <c r="N8" i="24"/>
  <c r="N12" i="24"/>
  <c r="N11" i="24"/>
  <c r="N17" i="24"/>
  <c r="N18" i="24"/>
  <c r="N15" i="24"/>
  <c r="N14" i="24"/>
  <c r="N21" i="24"/>
  <c r="N20" i="24"/>
  <c r="N24" i="24"/>
  <c r="N23" i="24"/>
  <c r="N30" i="24"/>
  <c r="N29" i="24"/>
  <c r="N8" i="23"/>
  <c r="N9" i="23"/>
  <c r="N24" i="23"/>
  <c r="N23" i="23"/>
  <c r="N27" i="23"/>
  <c r="N26" i="23"/>
  <c r="N6" i="23"/>
  <c r="N5" i="23"/>
  <c r="N21" i="23"/>
  <c r="N20" i="23"/>
  <c r="N30" i="23"/>
  <c r="N29" i="23"/>
  <c r="N3" i="23"/>
  <c r="N2" i="23"/>
  <c r="N18" i="23"/>
  <c r="N17" i="23"/>
  <c r="N12" i="23"/>
  <c r="N11" i="23"/>
  <c r="N15" i="23"/>
  <c r="N14" i="23"/>
  <c r="N3" i="22"/>
  <c r="N2" i="22"/>
  <c r="N6" i="22"/>
  <c r="N5" i="22"/>
  <c r="N9" i="22"/>
  <c r="N8" i="22"/>
  <c r="N12" i="22"/>
  <c r="N11" i="22"/>
  <c r="N30" i="22"/>
  <c r="N29" i="22"/>
  <c r="N15" i="22"/>
  <c r="N14" i="22"/>
  <c r="N18" i="22"/>
  <c r="N17" i="22"/>
  <c r="N27" i="22"/>
  <c r="N26" i="22"/>
  <c r="N21" i="22"/>
  <c r="N20" i="22"/>
  <c r="N24" i="22"/>
  <c r="N23" i="22"/>
  <c r="N24" i="21"/>
  <c r="N23" i="21"/>
  <c r="N9" i="21"/>
  <c r="N8" i="21"/>
  <c r="N12" i="21"/>
  <c r="N11" i="21"/>
  <c r="N21" i="21"/>
  <c r="N20" i="21"/>
  <c r="N15" i="21"/>
  <c r="N14" i="21"/>
  <c r="N18" i="21"/>
  <c r="N17" i="21"/>
  <c r="N3" i="21"/>
  <c r="N2" i="21"/>
  <c r="N6" i="21"/>
  <c r="N5" i="21"/>
  <c r="N27" i="21"/>
  <c r="N26" i="21"/>
  <c r="N30" i="21"/>
  <c r="N29" i="21"/>
  <c r="N18" i="20"/>
  <c r="N17" i="20"/>
  <c r="N15" i="20"/>
  <c r="N14" i="20"/>
  <c r="N29" i="20"/>
  <c r="N30" i="20"/>
  <c r="N3" i="20"/>
  <c r="N2" i="20"/>
  <c r="N9" i="20"/>
  <c r="N8" i="20"/>
  <c r="N12" i="20"/>
  <c r="N11" i="20"/>
  <c r="N27" i="20"/>
  <c r="N26" i="20"/>
  <c r="N6" i="20"/>
  <c r="N5" i="20"/>
  <c r="N21" i="20"/>
  <c r="N20" i="20"/>
  <c r="N24" i="20"/>
  <c r="N23" i="20"/>
  <c r="N3" i="19"/>
  <c r="N2" i="19"/>
  <c r="N6" i="19"/>
  <c r="N5" i="19"/>
  <c r="N9" i="19"/>
  <c r="N8" i="19"/>
  <c r="N12" i="19"/>
  <c r="N11" i="19"/>
  <c r="N15" i="19"/>
  <c r="N14" i="19"/>
  <c r="N18" i="19"/>
  <c r="N17" i="19"/>
  <c r="N3" i="18"/>
  <c r="N5" i="18"/>
  <c r="N6" i="18"/>
  <c r="N9" i="18"/>
  <c r="N8" i="18"/>
  <c r="N14" i="18"/>
  <c r="N15" i="18"/>
  <c r="N17" i="18"/>
  <c r="N18" i="18"/>
  <c r="N21" i="18"/>
  <c r="N20" i="18"/>
  <c r="N30" i="18"/>
  <c r="N29" i="18"/>
  <c r="N12" i="18"/>
  <c r="N11" i="18"/>
  <c r="N24" i="18"/>
  <c r="N23" i="18"/>
  <c r="N27" i="18"/>
  <c r="N26" i="18"/>
  <c r="N8" i="17"/>
  <c r="N15" i="17"/>
  <c r="N14" i="17"/>
  <c r="N18" i="17"/>
  <c r="N17" i="17"/>
  <c r="N11" i="17"/>
  <c r="N12" i="17"/>
  <c r="N21" i="17"/>
  <c r="N20" i="17"/>
  <c r="N23" i="17"/>
  <c r="N24" i="17"/>
  <c r="N3" i="17"/>
  <c r="N2" i="17"/>
  <c r="N6" i="17"/>
  <c r="N5" i="17"/>
  <c r="N27" i="17"/>
  <c r="N26" i="17"/>
  <c r="N30" i="17"/>
  <c r="N29" i="17"/>
  <c r="N3" i="16"/>
  <c r="N2" i="16"/>
  <c r="N21" i="16"/>
  <c r="N20" i="16"/>
  <c r="N24" i="16"/>
  <c r="N23" i="16"/>
  <c r="N30" i="16"/>
  <c r="N29" i="16"/>
  <c r="N9" i="16"/>
  <c r="N8" i="16"/>
  <c r="N12" i="16"/>
  <c r="N11" i="16"/>
  <c r="N17" i="16"/>
  <c r="N18" i="16"/>
  <c r="N27" i="16"/>
  <c r="N26" i="16"/>
  <c r="N6" i="16"/>
  <c r="N5" i="16"/>
  <c r="N15" i="16"/>
  <c r="N14" i="16"/>
  <c r="N3" i="15"/>
  <c r="N2" i="15"/>
  <c r="N15" i="15"/>
  <c r="N14" i="15"/>
  <c r="N30" i="15"/>
  <c r="N29" i="15"/>
  <c r="N9" i="15"/>
  <c r="N8" i="15"/>
  <c r="N11" i="15"/>
  <c r="N27" i="15"/>
  <c r="N26" i="15"/>
  <c r="N18" i="15"/>
  <c r="N17" i="15"/>
  <c r="N5" i="15"/>
  <c r="N6" i="15"/>
  <c r="N21" i="15"/>
  <c r="N20" i="15"/>
  <c r="N24" i="15"/>
  <c r="N23" i="15"/>
  <c r="N9" i="14"/>
  <c r="N8" i="14"/>
  <c r="N12" i="14"/>
  <c r="N11" i="14"/>
  <c r="N15" i="14"/>
  <c r="N14" i="14"/>
  <c r="N18" i="14"/>
  <c r="N17" i="14"/>
  <c r="N24" i="14"/>
  <c r="N23" i="14"/>
  <c r="N21" i="14"/>
  <c r="N20" i="14"/>
  <c r="N3" i="14"/>
  <c r="N2" i="14"/>
  <c r="N6" i="14"/>
  <c r="N5" i="14"/>
  <c r="N27" i="14"/>
  <c r="N26" i="14"/>
  <c r="N30" i="14"/>
  <c r="N29" i="14"/>
  <c r="N18" i="13"/>
  <c r="N17" i="13"/>
  <c r="N3" i="13"/>
  <c r="N2" i="13"/>
  <c r="N6" i="13"/>
  <c r="N5" i="13"/>
  <c r="N27" i="13"/>
  <c r="N26" i="13"/>
  <c r="N29" i="13"/>
  <c r="N30" i="13"/>
  <c r="N9" i="13"/>
  <c r="N8" i="13"/>
  <c r="N12" i="13"/>
  <c r="N11" i="13"/>
  <c r="N15" i="13"/>
  <c r="N14" i="13"/>
  <c r="N21" i="13"/>
  <c r="N20" i="13"/>
  <c r="N24" i="13"/>
  <c r="N23" i="13"/>
  <c r="N9" i="11"/>
  <c r="N8" i="11"/>
  <c r="N12" i="11"/>
  <c r="N11" i="11"/>
  <c r="N18" i="11"/>
  <c r="N17" i="11"/>
  <c r="N6" i="11"/>
  <c r="N5" i="11"/>
  <c r="N15" i="11"/>
  <c r="N14" i="11"/>
  <c r="N3" i="11"/>
  <c r="N2" i="11"/>
  <c r="N15" i="10"/>
  <c r="N14" i="10"/>
  <c r="N3" i="10"/>
  <c r="N2" i="10"/>
  <c r="N9" i="10"/>
  <c r="N8" i="10"/>
  <c r="N12" i="10"/>
  <c r="N11" i="10"/>
  <c r="N18" i="10"/>
  <c r="N17" i="10"/>
  <c r="N6" i="10"/>
  <c r="N5" i="10"/>
  <c r="N3" i="9"/>
  <c r="N2" i="9"/>
  <c r="N11" i="9"/>
  <c r="N12" i="9"/>
  <c r="N9" i="9"/>
  <c r="N8" i="9"/>
  <c r="N6" i="9"/>
  <c r="N5" i="9"/>
  <c r="N15" i="9"/>
  <c r="N14" i="9"/>
  <c r="N18" i="9"/>
  <c r="N17" i="9"/>
  <c r="N9" i="8"/>
  <c r="N8" i="8"/>
  <c r="N12" i="8"/>
  <c r="N11" i="8"/>
  <c r="N18" i="8"/>
  <c r="N17" i="8"/>
  <c r="N6" i="8"/>
  <c r="N5" i="8"/>
  <c r="N15" i="8"/>
  <c r="N14" i="8"/>
  <c r="N3" i="8"/>
  <c r="N2" i="8"/>
  <c r="N3" i="7"/>
  <c r="N2" i="7"/>
  <c r="N12" i="7"/>
  <c r="N11" i="7"/>
  <c r="N18" i="7"/>
  <c r="N17" i="7"/>
  <c r="N6" i="7"/>
  <c r="N5" i="7"/>
  <c r="N15" i="7"/>
  <c r="N14" i="7"/>
  <c r="N21" i="7"/>
  <c r="N20" i="7"/>
  <c r="N24" i="7"/>
  <c r="N23" i="7"/>
  <c r="N9" i="7"/>
  <c r="N8" i="7"/>
  <c r="N26" i="7"/>
  <c r="N27" i="7"/>
  <c r="N30" i="7"/>
  <c r="N29" i="7"/>
  <c r="N6" i="6"/>
  <c r="N5" i="6"/>
  <c r="N3" i="6"/>
  <c r="N2" i="6"/>
  <c r="N9" i="6"/>
  <c r="N8" i="6"/>
  <c r="N12" i="6"/>
  <c r="N11" i="6"/>
  <c r="N18" i="6"/>
  <c r="N17" i="6"/>
  <c r="N15" i="6"/>
  <c r="N14" i="6"/>
  <c r="N30" i="4"/>
  <c r="N29" i="4"/>
  <c r="N18" i="5"/>
  <c r="N17" i="5"/>
  <c r="N3" i="5"/>
  <c r="N2" i="5"/>
  <c r="N6" i="5"/>
  <c r="N5" i="5"/>
  <c r="N12" i="5"/>
  <c r="N11" i="5"/>
  <c r="N9" i="5"/>
  <c r="N8" i="5"/>
  <c r="N15" i="5"/>
  <c r="N14" i="5"/>
  <c r="N21" i="4"/>
  <c r="N9" i="4"/>
  <c r="N26" i="4"/>
  <c r="N3" i="4"/>
  <c r="N2" i="4"/>
  <c r="N12" i="4"/>
  <c r="N11" i="4"/>
  <c r="N17" i="4"/>
  <c r="N18" i="4"/>
  <c r="N5" i="4"/>
  <c r="N6" i="4"/>
  <c r="N15" i="4"/>
  <c r="N14" i="4"/>
  <c r="N23" i="4"/>
  <c r="N8" i="4"/>
  <c r="N20" i="4"/>
  <c r="N6" i="3"/>
  <c r="N5" i="3"/>
  <c r="N9" i="3"/>
  <c r="N8" i="3"/>
  <c r="N3" i="3"/>
  <c r="N2" i="3"/>
  <c r="N15" i="3"/>
  <c r="N14" i="3"/>
  <c r="N18" i="3"/>
  <c r="N17" i="3"/>
  <c r="N11" i="3"/>
  <c r="L5" i="2"/>
  <c r="M5" i="2" s="1"/>
  <c r="L9" i="2"/>
  <c r="M9" i="2" s="1"/>
  <c r="L13" i="2"/>
  <c r="M13" i="2" s="1"/>
  <c r="L17" i="2"/>
  <c r="M17" i="2" s="1"/>
  <c r="N17" i="2" s="1"/>
  <c r="L21" i="2"/>
  <c r="M21" i="2" s="1"/>
  <c r="L8" i="2"/>
  <c r="M8" i="2" s="1"/>
  <c r="L12" i="2"/>
  <c r="M12" i="2" s="1"/>
  <c r="N12" i="2" s="1"/>
  <c r="L16" i="2"/>
  <c r="M16" i="2" s="1"/>
  <c r="L20" i="2"/>
  <c r="M20" i="2" s="1"/>
  <c r="N20" i="2" s="1"/>
  <c r="L24" i="2"/>
  <c r="M24" i="2" s="1"/>
  <c r="L6" i="2"/>
  <c r="M6" i="2" s="1"/>
  <c r="N5" i="2" s="1"/>
  <c r="L10" i="2"/>
  <c r="M10" i="2" s="1"/>
  <c r="N8" i="2" s="1"/>
  <c r="L14" i="2"/>
  <c r="M14" i="2" s="1"/>
  <c r="L18" i="2"/>
  <c r="M18" i="2" s="1"/>
  <c r="L26" i="2"/>
  <c r="M26" i="2" s="1"/>
  <c r="L28" i="2"/>
  <c r="M28" i="2" s="1"/>
  <c r="L4" i="2"/>
  <c r="M4" i="2" s="1"/>
  <c r="L3" i="2"/>
  <c r="M3" i="2" s="1"/>
  <c r="N3" i="2" s="1"/>
  <c r="L2" i="2"/>
  <c r="M2" i="2" s="1"/>
  <c r="N23" i="2"/>
  <c r="N15" i="2"/>
  <c r="N17" i="50" l="1"/>
  <c r="N18" i="50"/>
  <c r="N18" i="49"/>
  <c r="N17" i="49"/>
  <c r="N18" i="48"/>
  <c r="N17" i="48"/>
  <c r="N26" i="2"/>
  <c r="N18" i="2"/>
  <c r="N9" i="2"/>
  <c r="N14" i="2"/>
  <c r="N11" i="2"/>
  <c r="N27" i="2"/>
  <c r="N2" i="2"/>
  <c r="N6" i="1"/>
  <c r="N5" i="1"/>
  <c r="N3" i="1"/>
  <c r="N2" i="1"/>
  <c r="L3" i="1"/>
  <c r="L4" i="1"/>
  <c r="L6" i="1"/>
  <c r="L7" i="1"/>
  <c r="L9" i="1"/>
  <c r="L10" i="1"/>
  <c r="L11" i="1"/>
  <c r="L12" i="1"/>
  <c r="L14" i="1"/>
  <c r="L15" i="1"/>
  <c r="L17" i="1"/>
  <c r="L18" i="1"/>
  <c r="L2" i="1"/>
  <c r="J3" i="1"/>
  <c r="K3" i="1" s="1"/>
  <c r="J4" i="1"/>
  <c r="K4" i="1" s="1"/>
  <c r="J5" i="1"/>
  <c r="K5" i="1" s="1"/>
  <c r="L5" i="1" s="1"/>
  <c r="J6" i="1"/>
  <c r="K6" i="1" s="1"/>
  <c r="J7" i="1"/>
  <c r="K7" i="1" s="1"/>
  <c r="J8" i="1"/>
  <c r="K8" i="1" s="1"/>
  <c r="L8" i="1" s="1"/>
  <c r="J9" i="1"/>
  <c r="K9" i="1" s="1"/>
  <c r="J10" i="1"/>
  <c r="K10" i="1" s="1"/>
  <c r="J11" i="1"/>
  <c r="K11" i="1" s="1"/>
  <c r="J12" i="1"/>
  <c r="K12" i="1" s="1"/>
  <c r="J13" i="1"/>
  <c r="K13" i="1" s="1"/>
  <c r="J14" i="1"/>
  <c r="K14" i="1" s="1"/>
  <c r="J15" i="1"/>
  <c r="K15" i="1" s="1"/>
  <c r="J16" i="1"/>
  <c r="K16" i="1" s="1"/>
  <c r="L16" i="1" s="1"/>
  <c r="J17" i="1"/>
  <c r="K17" i="1" s="1"/>
  <c r="J18" i="1"/>
  <c r="K18" i="1" s="1"/>
  <c r="J19" i="1"/>
  <c r="K19" i="1" s="1"/>
  <c r="L19" i="1" s="1"/>
  <c r="I3" i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H3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3" i="1"/>
  <c r="G4" i="1"/>
  <c r="I2" i="1"/>
  <c r="J2" i="1"/>
  <c r="K2" i="1" s="1"/>
  <c r="H2" i="1"/>
  <c r="G2" i="1"/>
  <c r="M17" i="1" l="1"/>
  <c r="L13" i="1"/>
  <c r="M13" i="1" s="1"/>
  <c r="M9" i="1"/>
  <c r="M5" i="1"/>
  <c r="M2" i="1"/>
  <c r="M16" i="1"/>
  <c r="M12" i="1"/>
  <c r="M8" i="1"/>
  <c r="M4" i="1"/>
  <c r="M19" i="1"/>
  <c r="M15" i="1"/>
  <c r="M11" i="1"/>
  <c r="M7" i="1"/>
  <c r="M3" i="1"/>
  <c r="M18" i="1"/>
  <c r="M14" i="1"/>
  <c r="M10" i="1"/>
  <c r="M6" i="1"/>
  <c r="N18" i="1" l="1"/>
  <c r="N17" i="1"/>
  <c r="N15" i="1"/>
  <c r="N14" i="1"/>
  <c r="N12" i="1"/>
  <c r="N11" i="1"/>
  <c r="N8" i="1"/>
</calcChain>
</file>

<file path=xl/sharedStrings.xml><?xml version="1.0" encoding="utf-8"?>
<sst xmlns="http://schemas.openxmlformats.org/spreadsheetml/2006/main" count="1534" uniqueCount="611">
  <si>
    <t>Sample</t>
  </si>
  <si>
    <t xml:space="preserve">Chloroform +TMS </t>
  </si>
  <si>
    <t>Sample ID</t>
  </si>
  <si>
    <t>Constants</t>
  </si>
  <si>
    <t>sample (g)</t>
  </si>
  <si>
    <t>TMS (g)</t>
  </si>
  <si>
    <t>TMS(mol)</t>
  </si>
  <si>
    <t>INTEGRAL</t>
  </si>
  <si>
    <t>FA(mol)</t>
  </si>
  <si>
    <t>FA(g)</t>
  </si>
  <si>
    <t>FA% in sample w/w</t>
  </si>
  <si>
    <t>4-13-5-1</t>
  </si>
  <si>
    <t>vial</t>
  </si>
  <si>
    <t>Mr FA</t>
  </si>
  <si>
    <t>Mr TMS</t>
  </si>
  <si>
    <t>Avogadros number</t>
  </si>
  <si>
    <t xml:space="preserve">%TMS in chloroform </t>
  </si>
  <si>
    <t>chloroform+TMS (g)</t>
  </si>
  <si>
    <t>4-13-5-2</t>
  </si>
  <si>
    <t>4-13-5-3</t>
  </si>
  <si>
    <t>4-13-6-1</t>
  </si>
  <si>
    <t>4-13-6-2</t>
  </si>
  <si>
    <t>4-13-6-3</t>
  </si>
  <si>
    <t>4-13-7-1</t>
  </si>
  <si>
    <t>4-13-7-2</t>
  </si>
  <si>
    <t>4-13-7-3</t>
  </si>
  <si>
    <t>4-13-8-1</t>
  </si>
  <si>
    <t>4-13-8-2</t>
  </si>
  <si>
    <t>4-13-8-3</t>
  </si>
  <si>
    <t>4-13-9-1</t>
  </si>
  <si>
    <t>4-13-9-2</t>
  </si>
  <si>
    <t>4-13-9-3</t>
  </si>
  <si>
    <t>4-13-10-1</t>
  </si>
  <si>
    <t>4-13-10-2</t>
  </si>
  <si>
    <t>4-13-10-3</t>
  </si>
  <si>
    <t>Average  // STD</t>
  </si>
  <si>
    <t>13-40-1</t>
  </si>
  <si>
    <t>13-40-2</t>
  </si>
  <si>
    <t>13-40-3</t>
  </si>
  <si>
    <t>13-47-1</t>
  </si>
  <si>
    <t>13-47-2</t>
  </si>
  <si>
    <t>13-47-3</t>
  </si>
  <si>
    <t>13-46-1</t>
  </si>
  <si>
    <t>13-46-2</t>
  </si>
  <si>
    <t>13-46-3</t>
  </si>
  <si>
    <t>13-44-1</t>
  </si>
  <si>
    <t>13-44-2</t>
  </si>
  <si>
    <t>13-44-3</t>
  </si>
  <si>
    <t>13-48-1</t>
  </si>
  <si>
    <t>13-48-2</t>
  </si>
  <si>
    <t>13-48-3</t>
  </si>
  <si>
    <t>13-50-1</t>
  </si>
  <si>
    <t>13-50-2</t>
  </si>
  <si>
    <t>13-50-3</t>
  </si>
  <si>
    <t>13-49-1</t>
  </si>
  <si>
    <t>13-49-2</t>
  </si>
  <si>
    <t>13-49-3</t>
  </si>
  <si>
    <t>13-42-1</t>
  </si>
  <si>
    <t>13-42-2</t>
  </si>
  <si>
    <t>13-42-3</t>
  </si>
  <si>
    <t>13-41-1</t>
  </si>
  <si>
    <t>13-41-2</t>
  </si>
  <si>
    <t>13-41-3</t>
  </si>
  <si>
    <t>4-13-14-1</t>
  </si>
  <si>
    <t>4-13-14-2</t>
  </si>
  <si>
    <t>4-13-14-3</t>
  </si>
  <si>
    <t>4-13-12-1</t>
  </si>
  <si>
    <t>4-13-12-2</t>
  </si>
  <si>
    <t>4-13-12-3</t>
  </si>
  <si>
    <t>4-13-16-1</t>
  </si>
  <si>
    <t>4-13-16-2</t>
  </si>
  <si>
    <t>4-13-16-3</t>
  </si>
  <si>
    <t>4-13-15-1</t>
  </si>
  <si>
    <t>4-13-15-2</t>
  </si>
  <si>
    <t>4-13-15-3</t>
  </si>
  <si>
    <t>4-13-18-1</t>
  </si>
  <si>
    <t>4-13-18-2</t>
  </si>
  <si>
    <t>4-13-18-3</t>
  </si>
  <si>
    <t>4-13-1-1</t>
  </si>
  <si>
    <t>4-13-1-2</t>
  </si>
  <si>
    <t>4-13-1-3</t>
  </si>
  <si>
    <t>4-13-2-1</t>
  </si>
  <si>
    <t>4-13-2-2</t>
  </si>
  <si>
    <t>4-13-2-3</t>
  </si>
  <si>
    <t>4-13-3-1</t>
  </si>
  <si>
    <t>4-13-3-2</t>
  </si>
  <si>
    <t>4-13-3-3</t>
  </si>
  <si>
    <t>4-13-19-1</t>
  </si>
  <si>
    <t>4-13-19-2</t>
  </si>
  <si>
    <t>4-13-19-3</t>
  </si>
  <si>
    <t>4-13-35-1</t>
  </si>
  <si>
    <t>4-13-35-2</t>
  </si>
  <si>
    <t>4-13-35-3</t>
  </si>
  <si>
    <t>4-13-20-1</t>
  </si>
  <si>
    <t>4-13-20-2</t>
  </si>
  <si>
    <t>4-13-20-3</t>
  </si>
  <si>
    <t>4-13-37-1</t>
  </si>
  <si>
    <t>4-13-37-2</t>
  </si>
  <si>
    <t>4-13-37-3</t>
  </si>
  <si>
    <t>4-13-36-1</t>
  </si>
  <si>
    <t>4-13-36-2</t>
  </si>
  <si>
    <t>4-13-36-3</t>
  </si>
  <si>
    <t>4-13-33-1</t>
  </si>
  <si>
    <t>4-13-33-2</t>
  </si>
  <si>
    <t>4-13-33-3</t>
  </si>
  <si>
    <t>4-13-38-1</t>
  </si>
  <si>
    <t>4-13-38-2</t>
  </si>
  <si>
    <t>4-13-38-3</t>
  </si>
  <si>
    <t>4-13-34-1</t>
  </si>
  <si>
    <t>4-13-34-2</t>
  </si>
  <si>
    <t>4-13-34-3</t>
  </si>
  <si>
    <t>4-13-39-1</t>
  </si>
  <si>
    <t>4-13-39-2</t>
  </si>
  <si>
    <t>4-13-39-3</t>
  </si>
  <si>
    <t>4-13-22-1</t>
  </si>
  <si>
    <t>4-13-22-2</t>
  </si>
  <si>
    <t>4-13-22-3</t>
  </si>
  <si>
    <t>4-13-23-1</t>
  </si>
  <si>
    <t>4-13-23-2</t>
  </si>
  <si>
    <t>4-13-23-3</t>
  </si>
  <si>
    <t>4-13-21-1</t>
  </si>
  <si>
    <t>4-13-21-2</t>
  </si>
  <si>
    <t>4-13-21-3</t>
  </si>
  <si>
    <t>4-13-25-1</t>
  </si>
  <si>
    <t>4-13-25-2</t>
  </si>
  <si>
    <t>4-13-25-3</t>
  </si>
  <si>
    <t>4-13-11-1</t>
  </si>
  <si>
    <t>4-13-11-2</t>
  </si>
  <si>
    <t>4-13-11-3</t>
  </si>
  <si>
    <t>4-13-26-1</t>
  </si>
  <si>
    <t>4-13-26-2</t>
  </si>
  <si>
    <t>4-13-26-3</t>
  </si>
  <si>
    <t>4-13-32-1</t>
  </si>
  <si>
    <t>4-13-32-2</t>
  </si>
  <si>
    <t>4-13-32-3</t>
  </si>
  <si>
    <t>4-13-27-1</t>
  </si>
  <si>
    <t>4-13-27-2</t>
  </si>
  <si>
    <t>4-13-27-3</t>
  </si>
  <si>
    <t>4-13-30-1</t>
  </si>
  <si>
    <t>4-13-30-2</t>
  </si>
  <si>
    <t>4-13-30-3</t>
  </si>
  <si>
    <t>4-13-31-1</t>
  </si>
  <si>
    <t>4-13-31-2</t>
  </si>
  <si>
    <t>4-13-31-3</t>
  </si>
  <si>
    <t>4-13-29-1</t>
  </si>
  <si>
    <t>4-13-29-2</t>
  </si>
  <si>
    <t>4-13-29-3</t>
  </si>
  <si>
    <t>4-13-4-1</t>
  </si>
  <si>
    <t>4-13-4-2</t>
  </si>
  <si>
    <t>4-13-4-3</t>
  </si>
  <si>
    <t>4-13-17-1</t>
  </si>
  <si>
    <t>4-13-17-2</t>
  </si>
  <si>
    <t>4-13-17-3</t>
  </si>
  <si>
    <t>4-15-4-1</t>
  </si>
  <si>
    <t>4-15-4-2</t>
  </si>
  <si>
    <t>4-15-4-3</t>
  </si>
  <si>
    <t>4-15-2-1</t>
  </si>
  <si>
    <t>4-15-2-2</t>
  </si>
  <si>
    <t>4-15-2-3</t>
  </si>
  <si>
    <t>4-15-3-1</t>
  </si>
  <si>
    <t>4-15-3-2</t>
  </si>
  <si>
    <t>4-15-3-3</t>
  </si>
  <si>
    <t>4-15-5-1</t>
  </si>
  <si>
    <t>4-15-5-2</t>
  </si>
  <si>
    <t>4-15-5-3</t>
  </si>
  <si>
    <t>4-15-6-1</t>
  </si>
  <si>
    <t>4-15-6-2</t>
  </si>
  <si>
    <t>4-15-6-3</t>
  </si>
  <si>
    <t>4-15-7-1</t>
  </si>
  <si>
    <t>4-15-7-2</t>
  </si>
  <si>
    <t>4-15-7-3</t>
  </si>
  <si>
    <t>4-13-24-1</t>
  </si>
  <si>
    <t>4-13-24-2</t>
  </si>
  <si>
    <t>4-13-24-3</t>
  </si>
  <si>
    <t>4-15-8-1</t>
  </si>
  <si>
    <t>4-15-8-2</t>
  </si>
  <si>
    <t>4-15-8-3</t>
  </si>
  <si>
    <t>4-11-C4-1</t>
  </si>
  <si>
    <t>4-11-C4-2</t>
  </si>
  <si>
    <t>4-11-C4-3</t>
  </si>
  <si>
    <t>4-15-11-1</t>
  </si>
  <si>
    <t>4-15-11-2</t>
  </si>
  <si>
    <t>4-15-11-3</t>
  </si>
  <si>
    <t>4-15-10-1</t>
  </si>
  <si>
    <t>4-15-10-2</t>
  </si>
  <si>
    <t>4-15-10-3</t>
  </si>
  <si>
    <t>4-15-9-1</t>
  </si>
  <si>
    <t>4-15-9-2</t>
  </si>
  <si>
    <t>4-15-9-3</t>
  </si>
  <si>
    <t>4-13-28-1</t>
  </si>
  <si>
    <t>4-13-28-2</t>
  </si>
  <si>
    <t>4-13-28-3</t>
  </si>
  <si>
    <t>4-11-D3-1</t>
  </si>
  <si>
    <t>4-11-D3-2</t>
  </si>
  <si>
    <t>4-11-D3-3</t>
  </si>
  <si>
    <t>4-11-D4-1</t>
  </si>
  <si>
    <t>4-11-D4-2</t>
  </si>
  <si>
    <t>4-11-D4-3</t>
  </si>
  <si>
    <t>4-14-1-1</t>
  </si>
  <si>
    <t>4-14-1-2</t>
  </si>
  <si>
    <t>4-14-1-3</t>
  </si>
  <si>
    <t>4-14-2-1</t>
  </si>
  <si>
    <t>4-14-2-2</t>
  </si>
  <si>
    <t>4-14-2-3</t>
  </si>
  <si>
    <t>4-15-12-1</t>
  </si>
  <si>
    <t>4-15-12-2</t>
  </si>
  <si>
    <t>4-15-12-3</t>
  </si>
  <si>
    <t>4-13-43-1</t>
  </si>
  <si>
    <t>4-13-43-2</t>
  </si>
  <si>
    <t>4-13-43-3</t>
  </si>
  <si>
    <t>4-15-1-1</t>
  </si>
  <si>
    <t>4-15-1-2</t>
  </si>
  <si>
    <t>4-15-1-3</t>
  </si>
  <si>
    <t>4-15-13-1</t>
  </si>
  <si>
    <t>4-15-13-2</t>
  </si>
  <si>
    <t>4-15-13-3</t>
  </si>
  <si>
    <t>4-15-14-1</t>
  </si>
  <si>
    <t>4-15-14-2</t>
  </si>
  <si>
    <t>4-15-14-3</t>
  </si>
  <si>
    <t>4-15-15-1</t>
  </si>
  <si>
    <t>4-15-15-2</t>
  </si>
  <si>
    <t>4-15-15-3</t>
  </si>
  <si>
    <t>4-15-18-1</t>
  </si>
  <si>
    <t>4-15-18-2</t>
  </si>
  <si>
    <t>4-15-18-3</t>
  </si>
  <si>
    <t>4-15-20-1</t>
  </si>
  <si>
    <t>4-15-20-2</t>
  </si>
  <si>
    <t>4-15-20-3</t>
  </si>
  <si>
    <t>4-15-16-1</t>
  </si>
  <si>
    <t>4-15-16-2</t>
  </si>
  <si>
    <t>4-15-16-3</t>
  </si>
  <si>
    <t>4-15-19-1</t>
  </si>
  <si>
    <t>4-15-19-2</t>
  </si>
  <si>
    <t>4-15-19-3</t>
  </si>
  <si>
    <t>4-15-17-1</t>
  </si>
  <si>
    <t>4-15-17-2</t>
  </si>
  <si>
    <t>4-15-17-3</t>
  </si>
  <si>
    <t>4-16-3-1</t>
  </si>
  <si>
    <t>4-16-3-2</t>
  </si>
  <si>
    <t>4-16-3-3</t>
  </si>
  <si>
    <t>4-16-4-1</t>
  </si>
  <si>
    <t>4-16-4-2</t>
  </si>
  <si>
    <t>4-16-4-3</t>
  </si>
  <si>
    <t>4-16-5-1</t>
  </si>
  <si>
    <t>4-16-5-2</t>
  </si>
  <si>
    <t>4-16-5-3</t>
  </si>
  <si>
    <t>4-16-6-1</t>
  </si>
  <si>
    <t>4-16-6-2</t>
  </si>
  <si>
    <t>4-16-6-3</t>
  </si>
  <si>
    <t>4-16-7-1</t>
  </si>
  <si>
    <t>4-16-7-2</t>
  </si>
  <si>
    <t>4-16-7-3</t>
  </si>
  <si>
    <t>4-16-8-1</t>
  </si>
  <si>
    <t>4-16-8-2</t>
  </si>
  <si>
    <t>4-16-8-3</t>
  </si>
  <si>
    <t>4-16-9-1</t>
  </si>
  <si>
    <t>4-16-9-2</t>
  </si>
  <si>
    <t>4-16-9-3</t>
  </si>
  <si>
    <t>4-16-14-1</t>
  </si>
  <si>
    <t>4-16-14-2</t>
  </si>
  <si>
    <t>4-16-14-3</t>
  </si>
  <si>
    <t>4-16-10-1</t>
  </si>
  <si>
    <t>4-16-10-2</t>
  </si>
  <si>
    <t>4-16-10-3</t>
  </si>
  <si>
    <t>4-16-16-1</t>
  </si>
  <si>
    <t>4-16-16-2</t>
  </si>
  <si>
    <t>4-16-16-3</t>
  </si>
  <si>
    <t>4-16-18-1</t>
  </si>
  <si>
    <t>4-16-18-2</t>
  </si>
  <si>
    <t>4-16-18-3</t>
  </si>
  <si>
    <t>4-16-15-1</t>
  </si>
  <si>
    <t>4-16-15-2</t>
  </si>
  <si>
    <t>4-16-15-3</t>
  </si>
  <si>
    <t>4-16-13-1</t>
  </si>
  <si>
    <t>4-16-13-2</t>
  </si>
  <si>
    <t>4-16-13-3</t>
  </si>
  <si>
    <t>4-16-12-1</t>
  </si>
  <si>
    <t>4-16-12-2</t>
  </si>
  <si>
    <t>4-16-12-3</t>
  </si>
  <si>
    <t>4-16-11-1</t>
  </si>
  <si>
    <t>4-16-11-2</t>
  </si>
  <si>
    <t>4-16-11-3</t>
  </si>
  <si>
    <t>4-16-20-1</t>
  </si>
  <si>
    <t>4-16-20-2</t>
  </si>
  <si>
    <t>4-16-20-3</t>
  </si>
  <si>
    <t>4-16-17-1</t>
  </si>
  <si>
    <t>4-16-17-2</t>
  </si>
  <si>
    <t>4-16-17-3</t>
  </si>
  <si>
    <t>4-16-19-1</t>
  </si>
  <si>
    <t>4-16-19-2</t>
  </si>
  <si>
    <t>4-16-19-3</t>
  </si>
  <si>
    <t>4-16-1-1</t>
  </si>
  <si>
    <t>4-16-1-2</t>
  </si>
  <si>
    <t>4-16-1-3</t>
  </si>
  <si>
    <t>4-16-2-1</t>
  </si>
  <si>
    <t>4-16-2-2</t>
  </si>
  <si>
    <t>4-16-2-3</t>
  </si>
  <si>
    <t>4-17-14-1</t>
  </si>
  <si>
    <t>4-17-14-2</t>
  </si>
  <si>
    <t>4-17-14-3</t>
  </si>
  <si>
    <t>4-17-15-1</t>
  </si>
  <si>
    <t>4-17-15-2</t>
  </si>
  <si>
    <t>4-17-15-3</t>
  </si>
  <si>
    <t>4-17-16-1</t>
  </si>
  <si>
    <t>4-17-16-2</t>
  </si>
  <si>
    <t>4-17-16-3</t>
  </si>
  <si>
    <t>4-17-17-1</t>
  </si>
  <si>
    <t>4-17-17-2</t>
  </si>
  <si>
    <t>4-17-17-3</t>
  </si>
  <si>
    <t>4-17-3-1</t>
  </si>
  <si>
    <t>4-17-3-2</t>
  </si>
  <si>
    <t>4-17-3-3</t>
  </si>
  <si>
    <t>4-17-4-1</t>
  </si>
  <si>
    <t>4-17-4-2</t>
  </si>
  <si>
    <t>4-17-4-3</t>
  </si>
  <si>
    <t>4-17-18-1</t>
  </si>
  <si>
    <t>4-17-18-2</t>
  </si>
  <si>
    <t>4-17-18-3</t>
  </si>
  <si>
    <t>4-17-19-1</t>
  </si>
  <si>
    <t>4-17-19-2</t>
  </si>
  <si>
    <t>4-17-19-3</t>
  </si>
  <si>
    <t>4-17-20-1</t>
  </si>
  <si>
    <t>4-17-20-2</t>
  </si>
  <si>
    <t>4-17-20-3</t>
  </si>
  <si>
    <t>???</t>
  </si>
  <si>
    <t>??</t>
  </si>
  <si>
    <t>4-17-5-1</t>
  </si>
  <si>
    <t>4-17-5-2</t>
  </si>
  <si>
    <t>4-17-5-3</t>
  </si>
  <si>
    <t>4-17-6-1</t>
  </si>
  <si>
    <t>4-17-6-2</t>
  </si>
  <si>
    <t>4-17-6-3</t>
  </si>
  <si>
    <t>4-17-7-1</t>
  </si>
  <si>
    <t>4-17-7-2</t>
  </si>
  <si>
    <t>4-17-7-3</t>
  </si>
  <si>
    <t>4-17-8-1</t>
  </si>
  <si>
    <t>4-17-8-2</t>
  </si>
  <si>
    <t>4-17-8-3</t>
  </si>
  <si>
    <t>4-17-9-1</t>
  </si>
  <si>
    <t>4-17-9-2</t>
  </si>
  <si>
    <t>4-17-9-3</t>
  </si>
  <si>
    <t>4-17-10-1</t>
  </si>
  <si>
    <t>4-17-10-2</t>
  </si>
  <si>
    <t>4-17-10-3</t>
  </si>
  <si>
    <t>4-17-11-1</t>
  </si>
  <si>
    <t>4-17-11-2</t>
  </si>
  <si>
    <t>4-17-11-3</t>
  </si>
  <si>
    <t>4-17-12-1</t>
  </si>
  <si>
    <t>4-17-12-2</t>
  </si>
  <si>
    <t>4-17-12-3</t>
  </si>
  <si>
    <t>4-17-13-1</t>
  </si>
  <si>
    <t>4-17-13-2</t>
  </si>
  <si>
    <t>4-17-13-3</t>
  </si>
  <si>
    <t>4-18-2-1</t>
  </si>
  <si>
    <t>4-18-2-2</t>
  </si>
  <si>
    <t>4-18-2-3</t>
  </si>
  <si>
    <t>4-18-3-1</t>
  </si>
  <si>
    <t>4-18-3-2</t>
  </si>
  <si>
    <t>4-18-3-3</t>
  </si>
  <si>
    <t>4-18-1-1</t>
  </si>
  <si>
    <t>4-18-1-2</t>
  </si>
  <si>
    <t>4-18-1-3</t>
  </si>
  <si>
    <t>4-18-6-1</t>
  </si>
  <si>
    <t>4-18-6-2</t>
  </si>
  <si>
    <t>4-18-6-3</t>
  </si>
  <si>
    <t>4-18-5-1</t>
  </si>
  <si>
    <t>4-18-5-2</t>
  </si>
  <si>
    <t>4-18-5-3</t>
  </si>
  <si>
    <t>4-19-3-1</t>
  </si>
  <si>
    <t>4-19-3-2</t>
  </si>
  <si>
    <t>4-19-3-3</t>
  </si>
  <si>
    <t>4-19-4-1</t>
  </si>
  <si>
    <t>4-19-4-2</t>
  </si>
  <si>
    <t>4-19-4-3</t>
  </si>
  <si>
    <t>4-19-5-1</t>
  </si>
  <si>
    <t>4-19-5-2</t>
  </si>
  <si>
    <t>4-19-5-3</t>
  </si>
  <si>
    <t>4-19-6-1</t>
  </si>
  <si>
    <t>4-19-6-2</t>
  </si>
  <si>
    <t>4-19-6-3</t>
  </si>
  <si>
    <t>4-19-7-1</t>
  </si>
  <si>
    <t>4-19-7-2</t>
  </si>
  <si>
    <t>4-19-7-3</t>
  </si>
  <si>
    <t>4-19-8-1</t>
  </si>
  <si>
    <t>4-19-8-2</t>
  </si>
  <si>
    <t>4-19-8-3</t>
  </si>
  <si>
    <t>??0</t>
  </si>
  <si>
    <t>4-19-4-1r</t>
  </si>
  <si>
    <t>4-19-4-2r</t>
  </si>
  <si>
    <t>4-19-4-3r</t>
  </si>
  <si>
    <t>4-19-6-1r</t>
  </si>
  <si>
    <t>4-19-7-1r</t>
  </si>
  <si>
    <t>4-19-7-2r</t>
  </si>
  <si>
    <t>4-19-7-3r</t>
  </si>
  <si>
    <t>4-19-6-2r</t>
  </si>
  <si>
    <t>4-19-6-3r</t>
  </si>
  <si>
    <t>4-19-9-1</t>
  </si>
  <si>
    <t>4-19-9-2</t>
  </si>
  <si>
    <t>4-19-9-3</t>
  </si>
  <si>
    <t>4-19-10-1</t>
  </si>
  <si>
    <t>4-19-10-2</t>
  </si>
  <si>
    <t>4-19-10-3</t>
  </si>
  <si>
    <t>4-19-11-1</t>
  </si>
  <si>
    <t>4-19-11-2</t>
  </si>
  <si>
    <t>4-19-11-3</t>
  </si>
  <si>
    <t>4-19-12-1</t>
  </si>
  <si>
    <t>4-19-12-2</t>
  </si>
  <si>
    <t>4-19-12-3</t>
  </si>
  <si>
    <t>4-19-21-1</t>
  </si>
  <si>
    <t>4-19-21-2</t>
  </si>
  <si>
    <t>4-19-21-3</t>
  </si>
  <si>
    <t>4-19-22-1</t>
  </si>
  <si>
    <t>4-19-22-2</t>
  </si>
  <si>
    <t>4-19-22-3</t>
  </si>
  <si>
    <t>4-19-23-1</t>
  </si>
  <si>
    <t>4-19-23-2</t>
  </si>
  <si>
    <t>4-19-23-3</t>
  </si>
  <si>
    <t>4-19-24-1</t>
  </si>
  <si>
    <t>4-19-24-2</t>
  </si>
  <si>
    <t>4-19-24-3</t>
  </si>
  <si>
    <t>4-19-25-1</t>
  </si>
  <si>
    <t>4-19-25-2</t>
  </si>
  <si>
    <t>4-19-25-3</t>
  </si>
  <si>
    <t>????</t>
  </si>
  <si>
    <t>4-19-21-2r</t>
  </si>
  <si>
    <t>4-19-21-3r</t>
  </si>
  <si>
    <t>4-19-22-1r</t>
  </si>
  <si>
    <t>4-19-22-2r</t>
  </si>
  <si>
    <t>4-19-22-3r</t>
  </si>
  <si>
    <t>4-19-23-1r</t>
  </si>
  <si>
    <t>4-19-23-2r</t>
  </si>
  <si>
    <t>4-19-23-3r</t>
  </si>
  <si>
    <t>4-19-31-1</t>
  </si>
  <si>
    <t>4-19-31-2</t>
  </si>
  <si>
    <t>4-19-31-3</t>
  </si>
  <si>
    <t>4-19-32-1</t>
  </si>
  <si>
    <t>4-19-32-2</t>
  </si>
  <si>
    <t>4-19-32-3</t>
  </si>
  <si>
    <t>4-19-33-1</t>
  </si>
  <si>
    <t>4-19-33-2</t>
  </si>
  <si>
    <t>4-19-33-3</t>
  </si>
  <si>
    <t>4-19-34-1</t>
  </si>
  <si>
    <t>4-19-34-2</t>
  </si>
  <si>
    <t>4-19-34-3</t>
  </si>
  <si>
    <t>4-19-35-1</t>
  </si>
  <si>
    <t>4-19-35-2</t>
  </si>
  <si>
    <t>4-19-35-3</t>
  </si>
  <si>
    <t>4-19-31-1r</t>
  </si>
  <si>
    <t>4-19-31-2r</t>
  </si>
  <si>
    <t>4-19-31-3r</t>
  </si>
  <si>
    <t>4-19-32-1r</t>
  </si>
  <si>
    <t>4-19-32-2r</t>
  </si>
  <si>
    <t>4-19-32-3r</t>
  </si>
  <si>
    <t>4-19-36-1</t>
  </si>
  <si>
    <t>4-19-36-2</t>
  </si>
  <si>
    <t>4-19-36-3</t>
  </si>
  <si>
    <t>4-19-37-1</t>
  </si>
  <si>
    <t>4-19-37-2</t>
  </si>
  <si>
    <t>4-19-37-3</t>
  </si>
  <si>
    <t>4-19-38-1</t>
  </si>
  <si>
    <t>4-19-38-2</t>
  </si>
  <si>
    <t>4-19-38-3</t>
  </si>
  <si>
    <t>4-19-39-1</t>
  </si>
  <si>
    <t>4-19-39-2</t>
  </si>
  <si>
    <t>4-19-39-3</t>
  </si>
  <si>
    <t>4-19-40-1</t>
  </si>
  <si>
    <t>4-19-40-2</t>
  </si>
  <si>
    <t>4-19-40-3</t>
  </si>
  <si>
    <t>4-19-13-1</t>
  </si>
  <si>
    <t>4-19-13-2</t>
  </si>
  <si>
    <t>4-19-13-3</t>
  </si>
  <si>
    <t>4-19-15-1</t>
  </si>
  <si>
    <t>4-19-15-2</t>
  </si>
  <si>
    <t>4-19-15-3</t>
  </si>
  <si>
    <t>4-19-16-1</t>
  </si>
  <si>
    <t>4-19-16-2</t>
  </si>
  <si>
    <t>4-19-16-3</t>
  </si>
  <si>
    <t>4-19-17-1</t>
  </si>
  <si>
    <t>4-19-17-2</t>
  </si>
  <si>
    <t>4-19-17-3</t>
  </si>
  <si>
    <t>4-19-18-1</t>
  </si>
  <si>
    <t>4-19-18-2</t>
  </si>
  <si>
    <t>4-19-18-3</t>
  </si>
  <si>
    <t>4-19-19-1</t>
  </si>
  <si>
    <t>4-19-19-2</t>
  </si>
  <si>
    <t>4-19-19-3</t>
  </si>
  <si>
    <t>4-19-27-1r</t>
  </si>
  <si>
    <t>4-19-27-2r</t>
  </si>
  <si>
    <t>4-19-27-3r</t>
  </si>
  <si>
    <t>4-19-28-1r</t>
  </si>
  <si>
    <t>4-19-28-2r</t>
  </si>
  <si>
    <t>4-19-28-3r</t>
  </si>
  <si>
    <t>4-19-29-1r</t>
  </si>
  <si>
    <t>4-19-30-1r</t>
  </si>
  <si>
    <t>4-19-29-2r</t>
  </si>
  <si>
    <t>4-19-29-3r</t>
  </si>
  <si>
    <t>4-19-30-2r</t>
  </si>
  <si>
    <t>4-19-30-3r</t>
  </si>
  <si>
    <t>THE REST OF NMRS DIDN’T WORKED!!!!</t>
  </si>
  <si>
    <t>4-19-26-1</t>
  </si>
  <si>
    <t>4-19-26-2</t>
  </si>
  <si>
    <t>4-19-26-3</t>
  </si>
  <si>
    <t>4-19-38-1r</t>
  </si>
  <si>
    <t>4-19-38-2r</t>
  </si>
  <si>
    <t>4-19-38-3r</t>
  </si>
  <si>
    <t>4-19-20-1</t>
  </si>
  <si>
    <t>4-19-20-2</t>
  </si>
  <si>
    <t>4-19-20-3</t>
  </si>
  <si>
    <t>4-20-2-1</t>
  </si>
  <si>
    <t>4-20-2-2</t>
  </si>
  <si>
    <t>4-20-2-3</t>
  </si>
  <si>
    <t>4-20-1-1</t>
  </si>
  <si>
    <t>4-20-1-2</t>
  </si>
  <si>
    <t>4-20-1-3</t>
  </si>
  <si>
    <t>4-19-2-1</t>
  </si>
  <si>
    <t>4-19-2-2</t>
  </si>
  <si>
    <t>4-19-2-3</t>
  </si>
  <si>
    <t>4-17-1-1</t>
  </si>
  <si>
    <t>4-17-1-2</t>
  </si>
  <si>
    <t>4-17-1-3</t>
  </si>
  <si>
    <t>4-17-2-1</t>
  </si>
  <si>
    <t>4-17-2-2</t>
  </si>
  <si>
    <t>4-17-2-3</t>
  </si>
  <si>
    <t>4-19-1-1</t>
  </si>
  <si>
    <t>4-19-1-2</t>
  </si>
  <si>
    <t>4-19-1-3</t>
  </si>
  <si>
    <t>4-20-1-1r</t>
  </si>
  <si>
    <t>4-20-1-2r</t>
  </si>
  <si>
    <t>4-20-1-3r</t>
  </si>
  <si>
    <t>4-19-2-1r</t>
  </si>
  <si>
    <t>4-19-2-2r</t>
  </si>
  <si>
    <t>4-19-2-3r</t>
  </si>
  <si>
    <t>4-15-1-1r</t>
  </si>
  <si>
    <t>4-15-1-2r</t>
  </si>
  <si>
    <t>4-15-1-3r</t>
  </si>
  <si>
    <t>4-17-2-1r</t>
  </si>
  <si>
    <t>4-17-2-2r</t>
  </si>
  <si>
    <t>4-17-2-3r</t>
  </si>
  <si>
    <t>4-19-38-1rr</t>
  </si>
  <si>
    <t>4-19-38-2rr</t>
  </si>
  <si>
    <t>4-19-38-3rr</t>
  </si>
  <si>
    <t>4-20-3-1</t>
  </si>
  <si>
    <t>4-20-3-2</t>
  </si>
  <si>
    <t>4-20-3-3</t>
  </si>
  <si>
    <t>4-20-4-1</t>
  </si>
  <si>
    <t>4-20-4-2</t>
  </si>
  <si>
    <t>4-20-4-3</t>
  </si>
  <si>
    <t>4-20-5-1</t>
  </si>
  <si>
    <t>4-20-5-2</t>
  </si>
  <si>
    <t>4-20-5-3</t>
  </si>
  <si>
    <t>4-20-6-1</t>
  </si>
  <si>
    <t>4-20-6-2</t>
  </si>
  <si>
    <t>4-20-6-3</t>
  </si>
  <si>
    <t>4-20-7-1</t>
  </si>
  <si>
    <t>4-20-7-2</t>
  </si>
  <si>
    <t>4-20-7-3</t>
  </si>
  <si>
    <t>4-20-8-1</t>
  </si>
  <si>
    <t>4-20-8-2</t>
  </si>
  <si>
    <t>4-20-8-3</t>
  </si>
  <si>
    <t>4-21-5-1</t>
  </si>
  <si>
    <t>4-21-5-2</t>
  </si>
  <si>
    <t>4-21-5-3</t>
  </si>
  <si>
    <t>4-21-3-1</t>
  </si>
  <si>
    <t>4-21-3-2</t>
  </si>
  <si>
    <t>4-21-3-3</t>
  </si>
  <si>
    <t>4-20-8-1r</t>
  </si>
  <si>
    <t>4-20-8-2r</t>
  </si>
  <si>
    <t>4-20-8-3r</t>
  </si>
  <si>
    <t>4-21-5-1r</t>
  </si>
  <si>
    <t>4-21-5-2r</t>
  </si>
  <si>
    <t>4-21-5-3r</t>
  </si>
  <si>
    <t>4-21-3-1r</t>
  </si>
  <si>
    <t>4-21-3-2r</t>
  </si>
  <si>
    <t>4-21-3-3r</t>
  </si>
  <si>
    <t>NOT USED+-</t>
  </si>
  <si>
    <t>4-21-4-1</t>
  </si>
  <si>
    <t>4-21-4-2</t>
  </si>
  <si>
    <t>4-21-4-3</t>
  </si>
  <si>
    <t>4-21-6-1</t>
  </si>
  <si>
    <t>4-21-6-2</t>
  </si>
  <si>
    <t>4-21-6-3</t>
  </si>
  <si>
    <t>4-21-7-1</t>
  </si>
  <si>
    <t>4-21-7-2</t>
  </si>
  <si>
    <t>4-21-7-3</t>
  </si>
  <si>
    <t>4-21-4-1r</t>
  </si>
  <si>
    <t>4-21-4-2r</t>
  </si>
  <si>
    <t>4-21-4-3r</t>
  </si>
  <si>
    <t>4-21-7-1r</t>
  </si>
  <si>
    <t>4-21-7-2r</t>
  </si>
  <si>
    <t>4-21-7-3r</t>
  </si>
  <si>
    <t>4-21-15-1</t>
  </si>
  <si>
    <t>4-21-15-2</t>
  </si>
  <si>
    <t>4-21-15-3</t>
  </si>
  <si>
    <t>4-21-8-1</t>
  </si>
  <si>
    <t>4-21-8-2</t>
  </si>
  <si>
    <t>4-21-8-3</t>
  </si>
  <si>
    <t>4-21-9-1</t>
  </si>
  <si>
    <t>4-21-9-2</t>
  </si>
  <si>
    <t>4-21-9-3</t>
  </si>
  <si>
    <t>4-21-10-1</t>
  </si>
  <si>
    <t>4-21-10-2</t>
  </si>
  <si>
    <t>4-21-10-3</t>
  </si>
  <si>
    <t>4-21-11-1</t>
  </si>
  <si>
    <t>4-21-11-2</t>
  </si>
  <si>
    <t>4-21-11-3</t>
  </si>
  <si>
    <t>4-21-12-1</t>
  </si>
  <si>
    <t>4-21-12-2</t>
  </si>
  <si>
    <t>4-21-12-3</t>
  </si>
  <si>
    <t>4-21-14-1</t>
  </si>
  <si>
    <t>4-21-14-2</t>
  </si>
  <si>
    <t>4-21-14-3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</si>
</sst>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222222"/>
      <name val="Arial"/>
      <family val="2"/>
    </font>
    <font>
      <sz val="8"/>
      <name val="Calibri"/>
      <family val="2"/>
      <scheme val="minor"/>
    </font>
  </fonts>
  <fills count="21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73A9DB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9" tint="0.3999755851924192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2" borderId="0" applyNumberFormat="0" applyBorder="0" applyAlignment="0" applyProtection="0"/>
    <xf numFmtId="0" fontId="2" fillId="3" borderId="0" applyNumberFormat="0" applyBorder="0" applyAlignment="0" applyProtection="0"/>
    <xf numFmtId="0" fontId="3" fillId="4" borderId="0" applyNumberFormat="0" applyBorder="0" applyAlignment="0" applyProtection="0"/>
  </cellStyleXfs>
  <cellXfs count="47">
    <xf numFmtId="0" fontId="0" fillId="0" borderId="0" xfId="0"/>
    <xf numFmtId="0" fontId="0" fillId="0" borderId="3" xfId="0" applyBorder="1"/>
    <xf numFmtId="0" fontId="3" fillId="4" borderId="3" xfId="3" applyBorder="1"/>
    <xf numFmtId="0" fontId="2" fillId="3" borderId="3" xfId="2" applyBorder="1"/>
    <xf numFmtId="0" fontId="1" fillId="2" borderId="3" xfId="1" applyBorder="1"/>
    <xf numFmtId="0" fontId="0" fillId="5" borderId="1" xfId="0" applyFill="1" applyBorder="1"/>
    <xf numFmtId="11" fontId="0" fillId="5" borderId="1" xfId="0" applyNumberFormat="1" applyFill="1" applyBorder="1"/>
    <xf numFmtId="0" fontId="1" fillId="5" borderId="1" xfId="1" applyNumberFormat="1" applyFill="1" applyBorder="1"/>
    <xf numFmtId="0" fontId="0" fillId="6" borderId="1" xfId="0" applyFill="1" applyBorder="1"/>
    <xf numFmtId="11" fontId="0" fillId="6" borderId="1" xfId="0" applyNumberFormat="1" applyFill="1" applyBorder="1"/>
    <xf numFmtId="0" fontId="0" fillId="7" borderId="1" xfId="0" applyFill="1" applyBorder="1"/>
    <xf numFmtId="11" fontId="0" fillId="7" borderId="1" xfId="0" applyNumberFormat="1" applyFill="1" applyBorder="1"/>
    <xf numFmtId="0" fontId="0" fillId="8" borderId="1" xfId="0" applyFill="1" applyBorder="1"/>
    <xf numFmtId="11" fontId="0" fillId="8" borderId="1" xfId="0" applyNumberFormat="1" applyFill="1" applyBorder="1"/>
    <xf numFmtId="0" fontId="0" fillId="9" borderId="1" xfId="0" applyFill="1" applyBorder="1"/>
    <xf numFmtId="11" fontId="0" fillId="9" borderId="1" xfId="0" applyNumberFormat="1" applyFill="1" applyBorder="1"/>
    <xf numFmtId="0" fontId="0" fillId="10" borderId="1" xfId="0" applyFill="1" applyBorder="1"/>
    <xf numFmtId="11" fontId="0" fillId="10" borderId="1" xfId="0" applyNumberFormat="1" applyFill="1" applyBorder="1"/>
    <xf numFmtId="0" fontId="1" fillId="2" borderId="2" xfId="1" applyBorder="1"/>
    <xf numFmtId="0" fontId="1" fillId="2" borderId="2" xfId="1" applyBorder="1" applyAlignment="1">
      <alignment vertical="center"/>
    </xf>
    <xf numFmtId="0" fontId="0" fillId="11" borderId="1" xfId="0" applyFill="1" applyBorder="1"/>
    <xf numFmtId="0" fontId="2" fillId="12" borderId="1" xfId="2" applyFill="1" applyBorder="1" applyProtection="1">
      <protection locked="0"/>
    </xf>
    <xf numFmtId="11" fontId="0" fillId="12" borderId="1" xfId="0" applyNumberFormat="1" applyFill="1" applyBorder="1"/>
    <xf numFmtId="0" fontId="2" fillId="12" borderId="1" xfId="2" applyFill="1" applyBorder="1"/>
    <xf numFmtId="0" fontId="0" fillId="12" borderId="1" xfId="0" applyFill="1" applyBorder="1"/>
    <xf numFmtId="0" fontId="4" fillId="12" borderId="1" xfId="0" applyFont="1" applyFill="1" applyBorder="1"/>
    <xf numFmtId="0" fontId="0" fillId="13" borderId="1" xfId="0" applyFill="1" applyBorder="1"/>
    <xf numFmtId="0" fontId="0" fillId="14" borderId="1" xfId="0" applyFill="1" applyBorder="1"/>
    <xf numFmtId="0" fontId="0" fillId="15" borderId="1" xfId="0" applyFill="1" applyBorder="1"/>
    <xf numFmtId="0" fontId="0" fillId="16" borderId="1" xfId="0" applyFill="1" applyBorder="1"/>
    <xf numFmtId="0" fontId="0" fillId="10" borderId="4" xfId="0" applyFill="1" applyBorder="1"/>
    <xf numFmtId="0" fontId="0" fillId="16" borderId="4" xfId="0" applyFill="1" applyBorder="1"/>
    <xf numFmtId="0" fontId="0" fillId="14" borderId="4" xfId="0" applyFill="1" applyBorder="1"/>
    <xf numFmtId="0" fontId="0" fillId="15" borderId="4" xfId="0" applyFill="1" applyBorder="1"/>
    <xf numFmtId="0" fontId="0" fillId="10" borderId="5" xfId="0" applyFill="1" applyBorder="1"/>
    <xf numFmtId="0" fontId="0" fillId="16" borderId="5" xfId="0" applyFill="1" applyBorder="1"/>
    <xf numFmtId="0" fontId="0" fillId="14" borderId="5" xfId="0" applyFill="1" applyBorder="1"/>
    <xf numFmtId="0" fontId="0" fillId="15" borderId="5" xfId="0" applyFill="1" applyBorder="1"/>
    <xf numFmtId="0" fontId="0" fillId="0" borderId="1" xfId="0" applyFill="1" applyBorder="1"/>
    <xf numFmtId="0" fontId="0" fillId="17" borderId="1" xfId="0" applyFill="1" applyBorder="1"/>
    <xf numFmtId="0" fontId="0" fillId="18" borderId="1" xfId="0" applyFill="1" applyBorder="1"/>
    <xf numFmtId="14" fontId="0" fillId="5" borderId="1" xfId="0" applyNumberFormat="1" applyFill="1" applyBorder="1"/>
    <xf numFmtId="0" fontId="0" fillId="19" borderId="1" xfId="0" applyFill="1" applyBorder="1"/>
    <xf numFmtId="0" fontId="0" fillId="20" borderId="1" xfId="0" applyFill="1" applyBorder="1"/>
    <xf numFmtId="0" fontId="0" fillId="5" borderId="1" xfId="0" applyNumberFormat="1" applyFill="1" applyBorder="1"/>
    <xf numFmtId="0" fontId="0" fillId="13" borderId="1" xfId="0" applyNumberFormat="1" applyFill="1" applyBorder="1"/>
    <xf numFmtId="0" fontId="0" fillId="6" borderId="1" xfId="0" applyNumberFormat="1" applyFill="1" applyBorder="1"/>
  </cellXfs>
  <cellStyles count="4">
    <cellStyle name="Bad" xfId="2" builtinId="27"/>
    <cellStyle name="Good" xfId="1" builtinId="26"/>
    <cellStyle name="Neutral" xfId="3" builtinId="28"/>
    <cellStyle name="Normal" xfId="0" builtinId="0"/>
  </cellStyles>
  <dxfs count="0"/>
  <tableStyles count="0" defaultTableStyle="TableStyleMedium2" defaultPivotStyle="PivotStyleLight16"/>
  <colors>
    <mruColors>
      <color rgb="FF73A9D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54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8" Type="http://schemas.openxmlformats.org/officeDocument/2006/relationships/worksheet" Target="worksheets/sheet8.xml"/><Relationship Id="rId51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9A367D-2429-4BA4-9EE1-D2D5F761EA4C}">
  <dimension ref="A1:O29"/>
  <sheetViews>
    <sheetView zoomScale="130" zoomScaleNormal="130" workbookViewId="0">
      <pane xSplit="1" topLeftCell="F1" activePane="topRight" state="frozen"/>
      <selection pane="topRight" activeCell="A16" sqref="A1:XFD1048576"/>
    </sheetView>
  </sheetViews>
  <sheetFormatPr defaultRowHeight="15" x14ac:dyDescent="0.25"/>
  <cols>
    <col min="1" max="1" width="18.42578125" customWidth="1"/>
    <col min="2" max="2" width="18" customWidth="1"/>
    <col min="3" max="3" width="20.28515625" customWidth="1"/>
    <col min="4" max="4" width="17" customWidth="1"/>
    <col min="5" max="5" width="15.85546875" customWidth="1"/>
    <col min="6" max="6" width="21.5703125" customWidth="1"/>
    <col min="7" max="7" width="12.42578125" customWidth="1"/>
    <col min="8" max="8" width="22" customWidth="1"/>
    <col min="11" max="11" width="19.28515625" customWidth="1"/>
    <col min="12" max="12" width="19.140625" customWidth="1"/>
    <col min="13" max="13" width="25.7109375" customWidth="1"/>
    <col min="14" max="14" width="17.85546875" customWidth="1"/>
  </cols>
  <sheetData>
    <row r="1" spans="1:15" ht="22.5" customHeight="1" x14ac:dyDescent="0.25">
      <c r="A1" s="1" t="s">
        <v>2</v>
      </c>
      <c r="B1" s="2" t="s">
        <v>12</v>
      </c>
      <c r="C1" s="2" t="s">
        <v>1</v>
      </c>
      <c r="D1" s="2" t="s">
        <v>0</v>
      </c>
      <c r="E1" s="2" t="s">
        <v>7</v>
      </c>
      <c r="F1" s="3" t="s">
        <v>3</v>
      </c>
      <c r="G1" s="4" t="s">
        <v>4</v>
      </c>
      <c r="H1" s="4" t="s">
        <v>17</v>
      </c>
      <c r="I1" s="4" t="s">
        <v>5</v>
      </c>
      <c r="J1" s="4" t="s">
        <v>6</v>
      </c>
      <c r="K1" s="4" t="s">
        <v>8</v>
      </c>
      <c r="L1" s="4" t="s">
        <v>9</v>
      </c>
      <c r="M1" s="4" t="s">
        <v>10</v>
      </c>
      <c r="N1" s="19" t="s">
        <v>35</v>
      </c>
      <c r="O1" s="18"/>
    </row>
    <row r="2" spans="1:15" s="5" customFormat="1" x14ac:dyDescent="0.25">
      <c r="A2" s="5" t="s">
        <v>36</v>
      </c>
      <c r="B2" s="5">
        <v>3.5640999999999998</v>
      </c>
      <c r="C2" s="5">
        <v>4.7489999999999997</v>
      </c>
      <c r="D2" s="5">
        <v>3.5684</v>
      </c>
      <c r="E2" s="5">
        <v>0.83789999999999998</v>
      </c>
      <c r="F2" s="21" t="s">
        <v>16</v>
      </c>
      <c r="G2" s="5">
        <f>D2-B2</f>
        <v>4.3000000000001926E-3</v>
      </c>
      <c r="H2" s="5">
        <f>C2-B2-G2</f>
        <v>1.1805999999999996</v>
      </c>
      <c r="I2" s="6">
        <f>(H2*$F$3)/100</f>
        <v>1.9692407999999994E-4</v>
      </c>
      <c r="J2" s="6">
        <f>I2/$F$9</f>
        <v>2.2326993197278906E-6</v>
      </c>
      <c r="K2" s="6">
        <f>(E2*J2)/12</f>
        <v>1.5589822999999997E-7</v>
      </c>
      <c r="L2" s="6">
        <f>K2*$F$7</f>
        <v>7.3303347745999993E-6</v>
      </c>
      <c r="M2" s="6">
        <f>(L2/G2)*100</f>
        <v>0.17047290173487609</v>
      </c>
      <c r="N2" s="5">
        <f>AVERAGE(M2:M4)</f>
        <v>0.18092533474956388</v>
      </c>
    </row>
    <row r="3" spans="1:15" s="5" customFormat="1" x14ac:dyDescent="0.25">
      <c r="A3" s="5" t="s">
        <v>37</v>
      </c>
      <c r="B3" s="5">
        <v>3.5644</v>
      </c>
      <c r="C3" s="5">
        <v>4.8810000000000002</v>
      </c>
      <c r="D3" s="5">
        <v>3.5678000000000001</v>
      </c>
      <c r="E3" s="5">
        <v>0.58309999999999995</v>
      </c>
      <c r="F3" s="22">
        <v>1.668E-2</v>
      </c>
      <c r="G3" s="5">
        <f t="shared" ref="G3:G28" si="0">D3-B3</f>
        <v>3.4000000000000696E-3</v>
      </c>
      <c r="H3" s="5">
        <f t="shared" ref="H3:H28" si="1">C3-B3-G3</f>
        <v>1.3132000000000001</v>
      </c>
      <c r="I3" s="6">
        <f t="shared" ref="I3:I28" si="2">(H3*$F$3)/100</f>
        <v>2.1904176000000003E-4</v>
      </c>
      <c r="J3" s="6">
        <f t="shared" ref="J3:J28" si="3">I3/$F$9</f>
        <v>2.483466666666667E-6</v>
      </c>
      <c r="K3" s="6">
        <f>(E3*J3)/12</f>
        <v>1.2067578444444446E-7</v>
      </c>
      <c r="L3" s="6">
        <f t="shared" ref="L3:L28" si="4">K3*$F$7</f>
        <v>5.6741753845777793E-6</v>
      </c>
      <c r="M3" s="6">
        <f t="shared" ref="M3:M28" si="5">(L3/G3)*100</f>
        <v>0.16688751131110774</v>
      </c>
      <c r="N3" s="5">
        <f>_xlfn.STDEV.P(M2:M4)</f>
        <v>1.7378976801071682E-2</v>
      </c>
    </row>
    <row r="4" spans="1:15" s="5" customFormat="1" x14ac:dyDescent="0.25">
      <c r="A4" s="5" t="s">
        <v>38</v>
      </c>
      <c r="B4" s="5">
        <v>3.5459000000000001</v>
      </c>
      <c r="C4" s="5">
        <v>4.4462000000000002</v>
      </c>
      <c r="D4" s="5">
        <v>3.5497000000000001</v>
      </c>
      <c r="E4" s="5">
        <v>1.175</v>
      </c>
      <c r="F4" s="23"/>
      <c r="G4" s="5">
        <f t="shared" si="0"/>
        <v>3.8000000000000256E-3</v>
      </c>
      <c r="H4" s="5">
        <f t="shared" si="1"/>
        <v>0.89650000000000007</v>
      </c>
      <c r="I4" s="6">
        <f t="shared" si="2"/>
        <v>1.4953620000000001E-4</v>
      </c>
      <c r="J4" s="6">
        <f t="shared" si="3"/>
        <v>1.6954217687074831E-6</v>
      </c>
      <c r="K4" s="6">
        <f>(E4*J4)/12</f>
        <v>1.6601004818594107E-7</v>
      </c>
      <c r="L4" s="6">
        <f t="shared" si="4"/>
        <v>7.8057924657029501E-6</v>
      </c>
      <c r="M4" s="6">
        <f t="shared" si="5"/>
        <v>0.20541559120270783</v>
      </c>
      <c r="N4" s="7"/>
    </row>
    <row r="5" spans="1:15" s="8" customFormat="1" x14ac:dyDescent="0.25">
      <c r="A5" s="8" t="s">
        <v>39</v>
      </c>
      <c r="B5" s="8">
        <v>3.5169999999999999</v>
      </c>
      <c r="C5" s="8">
        <v>4.8148999999999997</v>
      </c>
      <c r="D5" s="8">
        <v>3.5211000000000001</v>
      </c>
      <c r="E5" s="8">
        <v>2.4521999999999999</v>
      </c>
      <c r="F5" s="24"/>
      <c r="G5" s="8">
        <f t="shared" si="0"/>
        <v>4.1000000000002146E-3</v>
      </c>
      <c r="H5" s="8">
        <f t="shared" si="1"/>
        <v>1.2937999999999996</v>
      </c>
      <c r="I5" s="9">
        <f t="shared" si="2"/>
        <v>2.1580583999999993E-4</v>
      </c>
      <c r="J5" s="9">
        <f t="shared" si="3"/>
        <v>2.446778231292516E-6</v>
      </c>
      <c r="K5" s="9">
        <f t="shared" ref="K5:K28" si="6">E5*J5/12</f>
        <v>4.999991315646256E-7</v>
      </c>
      <c r="L5" s="9">
        <f t="shared" si="4"/>
        <v>2.3509959166168696E-5</v>
      </c>
      <c r="M5" s="9">
        <f t="shared" si="5"/>
        <v>0.57341363819920643</v>
      </c>
      <c r="N5" s="8">
        <f>AVERAGE(M5:M7)</f>
        <v>0.54741002639296965</v>
      </c>
    </row>
    <row r="6" spans="1:15" s="8" customFormat="1" x14ac:dyDescent="0.25">
      <c r="A6" s="8" t="s">
        <v>40</v>
      </c>
      <c r="B6" s="8">
        <v>3.5282</v>
      </c>
      <c r="C6" s="8">
        <v>4.7968999999999999</v>
      </c>
      <c r="D6" s="8">
        <v>3.5324</v>
      </c>
      <c r="E6" s="8">
        <v>2.4163999999999999</v>
      </c>
      <c r="F6" s="23" t="s">
        <v>13</v>
      </c>
      <c r="G6" s="8">
        <f t="shared" si="0"/>
        <v>4.1999999999999815E-3</v>
      </c>
      <c r="H6" s="8">
        <f t="shared" si="1"/>
        <v>1.2645</v>
      </c>
      <c r="I6" s="9">
        <f t="shared" si="2"/>
        <v>2.109186E-4</v>
      </c>
      <c r="J6" s="9">
        <f t="shared" si="3"/>
        <v>2.3913673469387755E-6</v>
      </c>
      <c r="K6" s="9">
        <f t="shared" si="6"/>
        <v>4.8154167142857139E-7</v>
      </c>
      <c r="L6" s="9">
        <f t="shared" si="4"/>
        <v>2.264208939057143E-5</v>
      </c>
      <c r="M6" s="9">
        <f t="shared" si="5"/>
        <v>0.53909736644217932</v>
      </c>
      <c r="N6" s="8">
        <f>_xlfn.STDEV.P(M5:M7)</f>
        <v>1.8781710252074618E-2</v>
      </c>
    </row>
    <row r="7" spans="1:15" s="8" customFormat="1" x14ac:dyDescent="0.25">
      <c r="A7" s="8" t="s">
        <v>41</v>
      </c>
      <c r="B7" s="8">
        <v>3.5156000000000001</v>
      </c>
      <c r="C7" s="8">
        <v>4.6260000000000003</v>
      </c>
      <c r="D7" s="8">
        <v>3.52</v>
      </c>
      <c r="E7" s="8">
        <v>2.8439000000000001</v>
      </c>
      <c r="F7" s="24">
        <v>47.02</v>
      </c>
      <c r="G7" s="8">
        <f t="shared" si="0"/>
        <v>4.3999999999999595E-3</v>
      </c>
      <c r="H7" s="8">
        <f t="shared" si="1"/>
        <v>1.1060000000000003</v>
      </c>
      <c r="I7" s="9">
        <f t="shared" si="2"/>
        <v>1.8448080000000005E-4</v>
      </c>
      <c r="J7" s="9">
        <f t="shared" si="3"/>
        <v>2.0916190476190483E-6</v>
      </c>
      <c r="K7" s="9">
        <f t="shared" si="6"/>
        <v>4.9569628412698437E-7</v>
      </c>
      <c r="L7" s="9">
        <f t="shared" si="4"/>
        <v>2.3307639279650808E-5</v>
      </c>
      <c r="M7" s="9">
        <f t="shared" si="5"/>
        <v>0.5297190745375232</v>
      </c>
    </row>
    <row r="8" spans="1:15" s="10" customFormat="1" x14ac:dyDescent="0.25">
      <c r="A8" s="10" t="s">
        <v>42</v>
      </c>
      <c r="B8" s="10">
        <v>3.5811000000000002</v>
      </c>
      <c r="C8" s="10">
        <v>4.8018999999999998</v>
      </c>
      <c r="D8" s="10">
        <v>3.5853999999999999</v>
      </c>
      <c r="E8" s="10">
        <v>1.7597</v>
      </c>
      <c r="F8" s="23" t="s">
        <v>14</v>
      </c>
      <c r="G8" s="10">
        <f t="shared" si="0"/>
        <v>4.2999999999997485E-3</v>
      </c>
      <c r="H8" s="10">
        <f t="shared" si="1"/>
        <v>1.2164999999999999</v>
      </c>
      <c r="I8" s="11">
        <f t="shared" si="2"/>
        <v>2.0291219999999998E-4</v>
      </c>
      <c r="J8" s="11">
        <f t="shared" si="3"/>
        <v>2.3005918367346936E-6</v>
      </c>
      <c r="K8" s="11">
        <f t="shared" si="6"/>
        <v>3.3736262125850337E-7</v>
      </c>
      <c r="L8" s="11">
        <f t="shared" si="4"/>
        <v>1.5862790451574829E-5</v>
      </c>
      <c r="M8" s="11">
        <f t="shared" si="5"/>
        <v>0.36890210352501757</v>
      </c>
      <c r="N8" s="26">
        <f>AVERAGE(M8:M10)</f>
        <v>0.37080890710552317</v>
      </c>
    </row>
    <row r="9" spans="1:15" s="10" customFormat="1" x14ac:dyDescent="0.25">
      <c r="A9" s="10" t="s">
        <v>43</v>
      </c>
      <c r="B9" s="10">
        <v>3.4965000000000002</v>
      </c>
      <c r="C9" s="10">
        <v>4.5594999999999999</v>
      </c>
      <c r="D9" s="10">
        <v>3.5007000000000001</v>
      </c>
      <c r="E9" s="10">
        <v>2.0804</v>
      </c>
      <c r="F9" s="25">
        <v>88.2</v>
      </c>
      <c r="G9" s="10">
        <f t="shared" si="0"/>
        <v>4.1999999999999815E-3</v>
      </c>
      <c r="H9" s="10">
        <f t="shared" si="1"/>
        <v>1.0587999999999997</v>
      </c>
      <c r="I9" s="11">
        <f t="shared" si="2"/>
        <v>1.7660783999999996E-4</v>
      </c>
      <c r="J9" s="11">
        <f t="shared" si="3"/>
        <v>2.0023564625850337E-6</v>
      </c>
      <c r="K9" s="11">
        <f t="shared" si="6"/>
        <v>3.4714186539682537E-7</v>
      </c>
      <c r="L9" s="11">
        <f t="shared" si="4"/>
        <v>1.632261051095873E-5</v>
      </c>
      <c r="M9" s="11">
        <f t="shared" si="5"/>
        <v>0.3886335835942572</v>
      </c>
      <c r="N9" s="26">
        <f>_xlfn.STDEV.P(M8:M10)</f>
        <v>1.3841166494015473E-2</v>
      </c>
    </row>
    <row r="10" spans="1:15" s="10" customFormat="1" x14ac:dyDescent="0.25">
      <c r="A10" s="10" t="s">
        <v>44</v>
      </c>
      <c r="B10" s="10">
        <v>3.5103</v>
      </c>
      <c r="C10" s="10">
        <v>4.7083000000000004</v>
      </c>
      <c r="D10" s="10">
        <v>3.5146000000000002</v>
      </c>
      <c r="E10" s="10">
        <v>1.7252000000000001</v>
      </c>
      <c r="F10" s="23" t="s">
        <v>15</v>
      </c>
      <c r="G10" s="10">
        <f t="shared" si="0"/>
        <v>4.3000000000001926E-3</v>
      </c>
      <c r="H10" s="10">
        <f t="shared" si="1"/>
        <v>1.1937000000000002</v>
      </c>
      <c r="I10" s="11">
        <f t="shared" si="2"/>
        <v>1.9910916000000003E-4</v>
      </c>
      <c r="J10" s="11">
        <f t="shared" si="3"/>
        <v>2.2574734693877554E-6</v>
      </c>
      <c r="K10" s="11">
        <f t="shared" si="6"/>
        <v>3.2454943578231295E-7</v>
      </c>
      <c r="L10" s="11">
        <f t="shared" si="4"/>
        <v>1.5260314470484358E-5</v>
      </c>
      <c r="M10" s="11">
        <f t="shared" si="5"/>
        <v>0.35489103419729473</v>
      </c>
    </row>
    <row r="11" spans="1:15" s="12" customFormat="1" x14ac:dyDescent="0.25">
      <c r="A11" s="12" t="s">
        <v>45</v>
      </c>
      <c r="B11" s="12">
        <v>3.5596999999999999</v>
      </c>
      <c r="C11" s="12">
        <v>4.7187999999999999</v>
      </c>
      <c r="D11" s="12">
        <v>3.5642999999999998</v>
      </c>
      <c r="E11" s="12">
        <v>0.71819999999999995</v>
      </c>
      <c r="F11" s="22">
        <v>6.0220000000000003E+23</v>
      </c>
      <c r="G11" s="12">
        <f t="shared" si="0"/>
        <v>4.5999999999999375E-3</v>
      </c>
      <c r="H11" s="12">
        <f t="shared" si="1"/>
        <v>1.1545000000000001</v>
      </c>
      <c r="I11" s="13">
        <f t="shared" si="2"/>
        <v>1.9257060000000002E-4</v>
      </c>
      <c r="J11" s="13">
        <f t="shared" si="3"/>
        <v>2.1833401360544221E-6</v>
      </c>
      <c r="K11" s="13">
        <f t="shared" si="6"/>
        <v>1.3067290714285716E-7</v>
      </c>
      <c r="L11" s="13">
        <f t="shared" si="4"/>
        <v>6.144240093857144E-6</v>
      </c>
      <c r="M11" s="13">
        <f t="shared" si="5"/>
        <v>0.1335704368229832</v>
      </c>
      <c r="N11" s="12">
        <f>AVERAGE(M11:M13)</f>
        <v>0.14428140076628582</v>
      </c>
    </row>
    <row r="12" spans="1:15" s="12" customFormat="1" x14ac:dyDescent="0.25">
      <c r="A12" s="12" t="s">
        <v>46</v>
      </c>
      <c r="B12" s="12">
        <v>3.5024999999999999</v>
      </c>
      <c r="C12" s="12">
        <v>4.5237999999999996</v>
      </c>
      <c r="D12" s="12">
        <v>3.508</v>
      </c>
      <c r="E12" s="12">
        <v>1.0329999999999999</v>
      </c>
      <c r="F12" s="24"/>
      <c r="G12" s="12">
        <f t="shared" si="0"/>
        <v>5.5000000000000604E-3</v>
      </c>
      <c r="H12" s="12">
        <f t="shared" si="1"/>
        <v>1.0157999999999996</v>
      </c>
      <c r="I12" s="13">
        <f t="shared" si="2"/>
        <v>1.6943543999999996E-4</v>
      </c>
      <c r="J12" s="13">
        <f t="shared" si="3"/>
        <v>1.9210367346938771E-6</v>
      </c>
      <c r="K12" s="13">
        <f t="shared" si="6"/>
        <v>1.6536924557823124E-7</v>
      </c>
      <c r="L12" s="13">
        <f t="shared" si="4"/>
        <v>7.7756619270884341E-6</v>
      </c>
      <c r="M12" s="13">
        <f t="shared" si="5"/>
        <v>0.14137567140160634</v>
      </c>
      <c r="N12" s="12">
        <f>_xlfn.STDEV.P(M11:M13)</f>
        <v>1.0142030506414624E-2</v>
      </c>
    </row>
    <row r="13" spans="1:15" s="12" customFormat="1" x14ac:dyDescent="0.25">
      <c r="A13" s="12" t="s">
        <v>47</v>
      </c>
      <c r="B13" s="12">
        <v>3.5343</v>
      </c>
      <c r="C13" s="12">
        <v>4.6489000000000003</v>
      </c>
      <c r="D13" s="12">
        <v>3.5379999999999998</v>
      </c>
      <c r="E13" s="12">
        <v>0.7097</v>
      </c>
      <c r="F13" s="24"/>
      <c r="G13" s="12">
        <f t="shared" si="0"/>
        <v>3.6999999999998145E-3</v>
      </c>
      <c r="H13" s="12">
        <f t="shared" si="1"/>
        <v>1.1109000000000004</v>
      </c>
      <c r="I13" s="13">
        <f t="shared" si="2"/>
        <v>1.8529812000000006E-4</v>
      </c>
      <c r="J13" s="13">
        <f t="shared" si="3"/>
        <v>2.1008857142857149E-6</v>
      </c>
      <c r="K13" s="13">
        <f t="shared" si="6"/>
        <v>1.2424988261904766E-7</v>
      </c>
      <c r="L13" s="13">
        <f t="shared" si="4"/>
        <v>5.8422294807476217E-6</v>
      </c>
      <c r="M13" s="13">
        <f t="shared" si="5"/>
        <v>0.15789809407426794</v>
      </c>
    </row>
    <row r="14" spans="1:15" s="14" customFormat="1" x14ac:dyDescent="0.25">
      <c r="A14" s="14" t="s">
        <v>48</v>
      </c>
      <c r="B14" s="14">
        <v>3.5871</v>
      </c>
      <c r="C14" s="14">
        <v>4.8327999999999998</v>
      </c>
      <c r="D14" s="14">
        <v>3.5916000000000001</v>
      </c>
      <c r="E14" s="14">
        <v>2.3414000000000001</v>
      </c>
      <c r="F14" s="24"/>
      <c r="G14" s="14">
        <f t="shared" si="0"/>
        <v>4.5000000000001705E-3</v>
      </c>
      <c r="H14" s="14">
        <f t="shared" si="1"/>
        <v>1.2411999999999996</v>
      </c>
      <c r="I14" s="15">
        <f t="shared" si="2"/>
        <v>2.0703215999999994E-4</v>
      </c>
      <c r="J14" s="15">
        <f t="shared" si="3"/>
        <v>2.3473034013605433E-6</v>
      </c>
      <c r="K14" s="15">
        <f t="shared" si="6"/>
        <v>4.5799801532879802E-7</v>
      </c>
      <c r="L14" s="15">
        <f t="shared" si="4"/>
        <v>2.1535066680760085E-5</v>
      </c>
      <c r="M14" s="15">
        <f t="shared" si="5"/>
        <v>0.47855703735020594</v>
      </c>
      <c r="N14" s="14">
        <f>AVERAGE(M14:M16)</f>
        <v>0.48294204572549337</v>
      </c>
    </row>
    <row r="15" spans="1:15" s="14" customFormat="1" x14ac:dyDescent="0.25">
      <c r="A15" s="14" t="s">
        <v>49</v>
      </c>
      <c r="B15" s="14">
        <v>3.5455999999999999</v>
      </c>
      <c r="C15" s="14">
        <v>4.8517999999999999</v>
      </c>
      <c r="D15" s="14">
        <v>3.5497000000000001</v>
      </c>
      <c r="E15" s="14">
        <v>2.0384000000000002</v>
      </c>
      <c r="F15" s="24"/>
      <c r="G15" s="14">
        <f t="shared" si="0"/>
        <v>4.1000000000002146E-3</v>
      </c>
      <c r="H15" s="14">
        <f t="shared" si="1"/>
        <v>1.3020999999999998</v>
      </c>
      <c r="I15" s="15">
        <f t="shared" si="2"/>
        <v>2.1719027999999999E-4</v>
      </c>
      <c r="J15" s="15">
        <f t="shared" si="3"/>
        <v>2.4624748299319728E-6</v>
      </c>
      <c r="K15" s="15">
        <f t="shared" si="6"/>
        <v>4.1829239111111115E-7</v>
      </c>
      <c r="L15" s="15">
        <f t="shared" si="4"/>
        <v>1.9668108230044449E-5</v>
      </c>
      <c r="M15" s="15">
        <f t="shared" si="5"/>
        <v>0.47970995683032736</v>
      </c>
      <c r="N15" s="14">
        <f>_xlfn.STDEV.P(M14:M16)</f>
        <v>5.4066276582587633E-3</v>
      </c>
    </row>
    <row r="16" spans="1:15" s="14" customFormat="1" x14ac:dyDescent="0.25">
      <c r="A16" s="14" t="s">
        <v>50</v>
      </c>
      <c r="B16" s="14">
        <v>3.6158999999999999</v>
      </c>
      <c r="C16" s="14">
        <v>5.0452000000000004</v>
      </c>
      <c r="D16" s="14">
        <v>3.6198000000000001</v>
      </c>
      <c r="E16" s="14">
        <v>1.8112999999999999</v>
      </c>
      <c r="F16" s="24"/>
      <c r="G16" s="14">
        <f t="shared" si="0"/>
        <v>3.9000000000002366E-3</v>
      </c>
      <c r="H16" s="14">
        <f t="shared" si="1"/>
        <v>1.4254000000000002</v>
      </c>
      <c r="I16" s="15">
        <f t="shared" si="2"/>
        <v>2.3775672000000004E-4</v>
      </c>
      <c r="J16" s="15">
        <f t="shared" si="3"/>
        <v>2.6956544217687078E-6</v>
      </c>
      <c r="K16" s="15">
        <f t="shared" si="6"/>
        <v>4.0688657117913832E-7</v>
      </c>
      <c r="L16" s="15">
        <f t="shared" si="4"/>
        <v>1.9131806576843086E-5</v>
      </c>
      <c r="M16" s="15">
        <f t="shared" si="5"/>
        <v>0.49055914299594683</v>
      </c>
    </row>
    <row r="17" spans="1:14" s="16" customFormat="1" x14ac:dyDescent="0.25">
      <c r="A17" s="16" t="s">
        <v>51</v>
      </c>
      <c r="B17" s="16">
        <v>3.4782000000000002</v>
      </c>
      <c r="C17" s="16">
        <v>4.5014000000000003</v>
      </c>
      <c r="D17" s="16">
        <v>3.4824000000000002</v>
      </c>
      <c r="E17" s="16">
        <v>1.0868</v>
      </c>
      <c r="F17" s="24"/>
      <c r="G17" s="16">
        <f t="shared" si="0"/>
        <v>4.1999999999999815E-3</v>
      </c>
      <c r="H17" s="16">
        <f t="shared" si="1"/>
        <v>1.0190000000000001</v>
      </c>
      <c r="I17" s="17">
        <f t="shared" si="2"/>
        <v>1.6996920000000003E-4</v>
      </c>
      <c r="J17" s="17">
        <f t="shared" si="3"/>
        <v>1.9270884353741499E-6</v>
      </c>
      <c r="K17" s="17">
        <f t="shared" si="6"/>
        <v>1.7452997596371883E-7</v>
      </c>
      <c r="L17" s="17">
        <f t="shared" si="4"/>
        <v>8.2063994698140601E-6</v>
      </c>
      <c r="M17" s="17">
        <f t="shared" si="5"/>
        <v>0.19539046356700229</v>
      </c>
      <c r="N17" s="20">
        <f>AVERAGE(M17:M19)</f>
        <v>0.17155623327887512</v>
      </c>
    </row>
    <row r="18" spans="1:14" s="16" customFormat="1" x14ac:dyDescent="0.25">
      <c r="A18" s="16" t="s">
        <v>52</v>
      </c>
      <c r="B18" s="16">
        <v>3.5533000000000001</v>
      </c>
      <c r="C18" s="16">
        <v>4.8320999999999996</v>
      </c>
      <c r="D18" s="16">
        <v>3.5577000000000001</v>
      </c>
      <c r="E18" s="16">
        <v>0.69569999999999999</v>
      </c>
      <c r="F18" s="24"/>
      <c r="G18" s="16">
        <f t="shared" si="0"/>
        <v>4.3999999999999595E-3</v>
      </c>
      <c r="H18" s="16">
        <f t="shared" si="1"/>
        <v>1.2743999999999995</v>
      </c>
      <c r="I18" s="17">
        <f t="shared" si="2"/>
        <v>2.1256991999999992E-4</v>
      </c>
      <c r="J18" s="17">
        <f t="shared" si="3"/>
        <v>2.4100897959183662E-6</v>
      </c>
      <c r="K18" s="17">
        <f t="shared" si="6"/>
        <v>1.3972495591836729E-7</v>
      </c>
      <c r="L18" s="17">
        <f t="shared" si="4"/>
        <v>6.5698674272816309E-6</v>
      </c>
      <c r="M18" s="17">
        <f t="shared" si="5"/>
        <v>0.14931516880185663</v>
      </c>
      <c r="N18" s="20">
        <f>_xlfn.STDEV.P(M17:M19)</f>
        <v>1.8843864251616604E-2</v>
      </c>
    </row>
    <row r="19" spans="1:14" s="16" customFormat="1" x14ac:dyDescent="0.25">
      <c r="A19" s="16" t="s">
        <v>53</v>
      </c>
      <c r="B19" s="16">
        <v>3.5981999999999998</v>
      </c>
      <c r="C19" s="16">
        <v>4.9878999999999998</v>
      </c>
      <c r="D19" s="16">
        <v>3.6025</v>
      </c>
      <c r="E19" s="30">
        <v>0.71189999999999998</v>
      </c>
      <c r="F19" s="38"/>
      <c r="G19" s="34">
        <f t="shared" si="0"/>
        <v>4.3000000000001926E-3</v>
      </c>
      <c r="H19" s="16">
        <f t="shared" si="1"/>
        <v>1.3853999999999997</v>
      </c>
      <c r="I19" s="17">
        <f t="shared" si="2"/>
        <v>2.3108471999999997E-4</v>
      </c>
      <c r="J19" s="17">
        <f t="shared" si="3"/>
        <v>2.6200081632653055E-6</v>
      </c>
      <c r="K19" s="17">
        <f t="shared" si="6"/>
        <v>1.5543198428571425E-7</v>
      </c>
      <c r="L19" s="17">
        <f t="shared" si="4"/>
        <v>7.3084119011142843E-6</v>
      </c>
      <c r="M19" s="17">
        <f t="shared" si="5"/>
        <v>0.16996306746776643</v>
      </c>
    </row>
    <row r="20" spans="1:14" s="29" customFormat="1" x14ac:dyDescent="0.25">
      <c r="A20" s="29" t="s">
        <v>54</v>
      </c>
      <c r="B20" s="29">
        <v>3.5811000000000002</v>
      </c>
      <c r="C20" s="29">
        <v>4.3784999999999998</v>
      </c>
      <c r="D20" s="29">
        <v>3.5853000000000002</v>
      </c>
      <c r="E20" s="31">
        <v>0.69610000000000005</v>
      </c>
      <c r="F20" s="38"/>
      <c r="G20" s="35">
        <f t="shared" si="0"/>
        <v>4.1999999999999815E-3</v>
      </c>
      <c r="H20" s="29">
        <f t="shared" si="1"/>
        <v>0.79319999999999968</v>
      </c>
      <c r="I20" s="29">
        <f t="shared" si="2"/>
        <v>1.3230575999999996E-4</v>
      </c>
      <c r="J20" s="29">
        <f t="shared" si="3"/>
        <v>1.5000653061224485E-6</v>
      </c>
      <c r="K20" s="29">
        <f t="shared" si="6"/>
        <v>8.7016288299319714E-8</v>
      </c>
      <c r="L20" s="29">
        <f t="shared" si="4"/>
        <v>4.0915058758340132E-6</v>
      </c>
      <c r="M20" s="29">
        <f t="shared" si="5"/>
        <v>9.7416806567476935E-2</v>
      </c>
      <c r="N20" s="39">
        <f>AVERAGE(M20:M22)</f>
        <v>9.2250566977460369E-2</v>
      </c>
    </row>
    <row r="21" spans="1:14" s="29" customFormat="1" x14ac:dyDescent="0.25">
      <c r="A21" s="29" t="s">
        <v>55</v>
      </c>
      <c r="B21" s="29">
        <v>3.5354000000000001</v>
      </c>
      <c r="C21" s="29">
        <v>4.6483999999999996</v>
      </c>
      <c r="D21" s="29">
        <v>3.54</v>
      </c>
      <c r="E21" s="31">
        <v>0.49559999999999998</v>
      </c>
      <c r="F21" s="38"/>
      <c r="G21" s="35">
        <f t="shared" si="0"/>
        <v>4.5999999999999375E-3</v>
      </c>
      <c r="H21" s="29">
        <f t="shared" si="1"/>
        <v>1.1083999999999996</v>
      </c>
      <c r="I21" s="29">
        <f t="shared" si="2"/>
        <v>1.8488111999999995E-4</v>
      </c>
      <c r="J21" s="29">
        <f t="shared" si="3"/>
        <v>2.0961578231292512E-6</v>
      </c>
      <c r="K21" s="29">
        <f t="shared" si="6"/>
        <v>8.6571318095238072E-8</v>
      </c>
      <c r="L21" s="29">
        <f t="shared" si="4"/>
        <v>4.0705833768380945E-6</v>
      </c>
      <c r="M21" s="29">
        <f t="shared" si="5"/>
        <v>8.8490942974742387E-2</v>
      </c>
      <c r="N21" s="39">
        <f>_xlfn.STDEV.P(M20:M22)</f>
        <v>3.7772728942849399E-3</v>
      </c>
    </row>
    <row r="22" spans="1:14" s="29" customFormat="1" x14ac:dyDescent="0.25">
      <c r="A22" s="29" t="s">
        <v>56</v>
      </c>
      <c r="B22" s="29">
        <v>3.6004999999999998</v>
      </c>
      <c r="C22" s="29">
        <v>4.5510000000000002</v>
      </c>
      <c r="D22" s="29">
        <v>3.6046</v>
      </c>
      <c r="E22" s="31">
        <v>0.53110000000000002</v>
      </c>
      <c r="F22" s="38"/>
      <c r="G22" s="35">
        <f t="shared" si="0"/>
        <v>4.1000000000002146E-3</v>
      </c>
      <c r="H22" s="29">
        <f t="shared" si="1"/>
        <v>0.94640000000000013</v>
      </c>
      <c r="I22" s="29">
        <f t="shared" si="2"/>
        <v>1.5785952000000003E-4</v>
      </c>
      <c r="J22" s="29">
        <f t="shared" si="3"/>
        <v>1.7897904761904765E-6</v>
      </c>
      <c r="K22" s="29">
        <f t="shared" si="6"/>
        <v>7.92131434920635E-8</v>
      </c>
      <c r="L22" s="29">
        <f t="shared" si="4"/>
        <v>3.7246020069968262E-6</v>
      </c>
      <c r="M22" s="29">
        <f t="shared" si="5"/>
        <v>9.0843951390161742E-2</v>
      </c>
    </row>
    <row r="23" spans="1:14" s="27" customFormat="1" x14ac:dyDescent="0.25">
      <c r="A23" s="27" t="s">
        <v>57</v>
      </c>
      <c r="B23" s="27">
        <v>3.5139</v>
      </c>
      <c r="C23" s="27">
        <v>4.7415000000000003</v>
      </c>
      <c r="D23" s="27">
        <v>3.5181</v>
      </c>
      <c r="E23" s="32">
        <v>16.884699999999999</v>
      </c>
      <c r="F23" s="38"/>
      <c r="G23" s="36">
        <f t="shared" si="0"/>
        <v>4.1999999999999815E-3</v>
      </c>
      <c r="H23" s="27">
        <f t="shared" si="1"/>
        <v>1.2234000000000003</v>
      </c>
      <c r="I23" s="27">
        <f t="shared" si="2"/>
        <v>2.0406312000000005E-4</v>
      </c>
      <c r="J23" s="27">
        <f t="shared" si="3"/>
        <v>2.3136408163265312E-6</v>
      </c>
      <c r="K23" s="27">
        <f t="shared" si="6"/>
        <v>3.2554275909523815E-6</v>
      </c>
      <c r="L23" s="27">
        <f t="shared" si="4"/>
        <v>1.5307020532658098E-4</v>
      </c>
      <c r="M23" s="27">
        <f t="shared" si="5"/>
        <v>3.644528698251944</v>
      </c>
      <c r="N23" s="40">
        <f>AVERAGE(M23:M25)</f>
        <v>3.873131193868645</v>
      </c>
    </row>
    <row r="24" spans="1:14" s="27" customFormat="1" x14ac:dyDescent="0.25">
      <c r="A24" s="27" t="s">
        <v>58</v>
      </c>
      <c r="B24" s="27">
        <v>3.5417999999999998</v>
      </c>
      <c r="C24" s="27">
        <v>4.7080000000000002</v>
      </c>
      <c r="D24" s="27">
        <v>3.5442999999999998</v>
      </c>
      <c r="E24" s="32">
        <v>10.7789</v>
      </c>
      <c r="F24" s="38"/>
      <c r="G24" s="36">
        <f t="shared" si="0"/>
        <v>2.4999999999999467E-3</v>
      </c>
      <c r="H24" s="27">
        <f t="shared" si="1"/>
        <v>1.1637000000000004</v>
      </c>
      <c r="I24" s="27">
        <f t="shared" si="2"/>
        <v>1.9410516000000006E-4</v>
      </c>
      <c r="J24" s="27">
        <f t="shared" si="3"/>
        <v>2.2007387755102049E-6</v>
      </c>
      <c r="K24" s="27">
        <f t="shared" si="6"/>
        <v>1.9767952656122455E-6</v>
      </c>
      <c r="L24" s="27">
        <f t="shared" si="4"/>
        <v>9.2948913389087785E-5</v>
      </c>
      <c r="M24" s="27">
        <f t="shared" si="5"/>
        <v>3.7179565355635908</v>
      </c>
      <c r="N24" s="40">
        <f>_xlfn.STDEV.P(M23:M25)</f>
        <v>0.27302208668564809</v>
      </c>
    </row>
    <row r="25" spans="1:14" s="27" customFormat="1" x14ac:dyDescent="0.25">
      <c r="A25" s="27" t="s">
        <v>59</v>
      </c>
      <c r="B25" s="27">
        <v>3.5640000000000001</v>
      </c>
      <c r="C25" s="27">
        <v>4.6764000000000001</v>
      </c>
      <c r="D25" s="27">
        <v>3.5659000000000001</v>
      </c>
      <c r="E25" s="32">
        <v>9.8287999999999993</v>
      </c>
      <c r="F25" s="38"/>
      <c r="G25" s="36">
        <f t="shared" si="0"/>
        <v>1.9000000000000128E-3</v>
      </c>
      <c r="H25" s="27">
        <f t="shared" si="1"/>
        <v>1.1105</v>
      </c>
      <c r="I25" s="27">
        <f t="shared" si="2"/>
        <v>1.852314E-4</v>
      </c>
      <c r="J25" s="27">
        <f t="shared" si="3"/>
        <v>2.1001292517006804E-6</v>
      </c>
      <c r="K25" s="27">
        <f t="shared" si="6"/>
        <v>1.7201458657596372E-6</v>
      </c>
      <c r="L25" s="27">
        <f t="shared" si="4"/>
        <v>8.0881258608018152E-5</v>
      </c>
      <c r="M25" s="27">
        <f t="shared" si="5"/>
        <v>4.2569083477904002</v>
      </c>
    </row>
    <row r="26" spans="1:14" s="28" customFormat="1" x14ac:dyDescent="0.25">
      <c r="A26" s="28" t="s">
        <v>60</v>
      </c>
      <c r="B26" s="28">
        <v>3.5823999999999998</v>
      </c>
      <c r="C26" s="28">
        <v>4.6074999999999999</v>
      </c>
      <c r="D26" s="28">
        <v>3.5874999999999999</v>
      </c>
      <c r="E26" s="33">
        <v>0.69740000000000002</v>
      </c>
      <c r="F26" s="38"/>
      <c r="G26" s="37">
        <f t="shared" si="0"/>
        <v>5.1000000000001044E-3</v>
      </c>
      <c r="H26" s="28">
        <f t="shared" si="1"/>
        <v>1.02</v>
      </c>
      <c r="I26" s="28">
        <f t="shared" si="2"/>
        <v>1.7013600000000001E-4</v>
      </c>
      <c r="J26" s="28">
        <f t="shared" si="3"/>
        <v>1.9289795918367346E-6</v>
      </c>
      <c r="K26" s="28">
        <f t="shared" si="6"/>
        <v>1.1210586394557823E-7</v>
      </c>
      <c r="L26" s="28">
        <f t="shared" si="4"/>
        <v>5.2712177227210886E-6</v>
      </c>
      <c r="M26" s="28">
        <f t="shared" si="5"/>
        <v>0.10335721024943098</v>
      </c>
      <c r="N26" s="28">
        <f>AVERAGE(M26:M28)</f>
        <v>0.10410115727839088</v>
      </c>
    </row>
    <row r="27" spans="1:14" s="28" customFormat="1" x14ac:dyDescent="0.25">
      <c r="A27" s="28" t="s">
        <v>61</v>
      </c>
      <c r="B27" s="28">
        <v>3.4838</v>
      </c>
      <c r="C27" s="28">
        <v>4.3482000000000003</v>
      </c>
      <c r="D27" s="28">
        <v>3.4876999999999998</v>
      </c>
      <c r="E27" s="33">
        <v>0.50390000000000001</v>
      </c>
      <c r="F27" s="38"/>
      <c r="G27" s="37">
        <f t="shared" si="0"/>
        <v>3.8999999999997925E-3</v>
      </c>
      <c r="H27" s="28">
        <f t="shared" si="1"/>
        <v>0.86050000000000049</v>
      </c>
      <c r="I27" s="28">
        <f t="shared" si="2"/>
        <v>1.435314000000001E-4</v>
      </c>
      <c r="J27" s="28">
        <f t="shared" si="3"/>
        <v>1.6273401360544229E-6</v>
      </c>
      <c r="K27" s="28">
        <f t="shared" si="6"/>
        <v>6.8334724546485303E-8</v>
      </c>
      <c r="L27" s="28">
        <f t="shared" si="4"/>
        <v>3.2130987481757393E-6</v>
      </c>
      <c r="M27" s="28">
        <f t="shared" si="5"/>
        <v>8.2387147389125906E-2</v>
      </c>
      <c r="N27" s="28">
        <f>_xlfn.STDEV.P(M26:M28)</f>
        <v>1.8040801087108385E-2</v>
      </c>
    </row>
    <row r="28" spans="1:14" s="28" customFormat="1" x14ac:dyDescent="0.25">
      <c r="A28" s="28" t="s">
        <v>62</v>
      </c>
      <c r="B28" s="28">
        <v>3.5078999999999998</v>
      </c>
      <c r="C28" s="28">
        <v>4.6958000000000002</v>
      </c>
      <c r="D28" s="28">
        <v>3.5116999999999998</v>
      </c>
      <c r="E28" s="33">
        <v>0.54810000000000003</v>
      </c>
      <c r="F28" s="38"/>
      <c r="G28" s="37">
        <f t="shared" si="0"/>
        <v>3.8000000000000256E-3</v>
      </c>
      <c r="H28" s="28">
        <f t="shared" si="1"/>
        <v>1.1841000000000004</v>
      </c>
      <c r="I28" s="28">
        <f t="shared" si="2"/>
        <v>1.9750788000000004E-4</v>
      </c>
      <c r="J28" s="28">
        <f t="shared" si="3"/>
        <v>2.2393183673469393E-6</v>
      </c>
      <c r="K28" s="28">
        <f t="shared" si="6"/>
        <v>1.0228086642857147E-7</v>
      </c>
      <c r="L28" s="28">
        <f t="shared" si="4"/>
        <v>4.8092463394714307E-6</v>
      </c>
      <c r="M28" s="28">
        <f t="shared" si="5"/>
        <v>0.12655911419661575</v>
      </c>
    </row>
    <row r="29" spans="1:14" x14ac:dyDescent="0.25">
      <c r="F29" s="38"/>
    </row>
  </sheetData>
  <phoneticPr fontId="5" type="noConversion"/>
  <pageMargins left="0.7" right="0.7" top="0.75" bottom="0.75" header="0.3" footer="0.3"/>
  <pageSetup paperSize="9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BD9FBA-380A-4058-B52E-2E897938562B}">
  <dimension ref="A1:O19"/>
  <sheetViews>
    <sheetView workbookViewId="0">
      <selection sqref="A1:XFD1048576"/>
    </sheetView>
  </sheetViews>
  <sheetFormatPr defaultRowHeight="15" x14ac:dyDescent="0.25"/>
  <cols>
    <col min="1" max="1" width="18.42578125" customWidth="1"/>
    <col min="2" max="2" width="18" customWidth="1"/>
    <col min="3" max="3" width="20.28515625" customWidth="1"/>
    <col min="4" max="4" width="17" customWidth="1"/>
    <col min="5" max="5" width="15.85546875" customWidth="1"/>
    <col min="6" max="6" width="21.5703125" customWidth="1"/>
    <col min="7" max="7" width="12.42578125" customWidth="1"/>
    <col min="8" max="8" width="22" customWidth="1"/>
    <col min="11" max="11" width="19.28515625" customWidth="1"/>
    <col min="12" max="12" width="19.140625" customWidth="1"/>
    <col min="13" max="13" width="25.7109375" customWidth="1"/>
    <col min="14" max="14" width="17.85546875" customWidth="1"/>
  </cols>
  <sheetData>
    <row r="1" spans="1:15" ht="22.5" customHeight="1" x14ac:dyDescent="0.25">
      <c r="A1" s="1" t="s">
        <v>2</v>
      </c>
      <c r="B1" s="2" t="s">
        <v>12</v>
      </c>
      <c r="C1" s="2" t="s">
        <v>1</v>
      </c>
      <c r="D1" s="2" t="s">
        <v>0</v>
      </c>
      <c r="E1" s="2" t="s">
        <v>7</v>
      </c>
      <c r="F1" s="3" t="s">
        <v>3</v>
      </c>
      <c r="G1" s="4" t="s">
        <v>4</v>
      </c>
      <c r="H1" s="4" t="s">
        <v>17</v>
      </c>
      <c r="I1" s="4" t="s">
        <v>5</v>
      </c>
      <c r="J1" s="4" t="s">
        <v>6</v>
      </c>
      <c r="K1" s="4" t="s">
        <v>8</v>
      </c>
      <c r="L1" s="4" t="s">
        <v>9</v>
      </c>
      <c r="M1" s="4" t="s">
        <v>10</v>
      </c>
      <c r="N1" s="19" t="s">
        <v>35</v>
      </c>
      <c r="O1" s="18"/>
    </row>
    <row r="2" spans="1:15" s="5" customFormat="1" x14ac:dyDescent="0.25">
      <c r="A2" s="5" t="s">
        <v>174</v>
      </c>
      <c r="B2" s="5">
        <v>3.5596999999999999</v>
      </c>
      <c r="C2" s="44">
        <v>4.7602000000000002</v>
      </c>
      <c r="D2" s="5">
        <v>3.5640999999999998</v>
      </c>
      <c r="E2" s="5">
        <v>0.63539999999999996</v>
      </c>
      <c r="F2" s="21" t="s">
        <v>16</v>
      </c>
      <c r="G2" s="5">
        <f>D2-B2</f>
        <v>4.3999999999999595E-3</v>
      </c>
      <c r="H2" s="5">
        <f>C2-B2-G2</f>
        <v>1.1961000000000004</v>
      </c>
      <c r="I2" s="6">
        <f>(H2*$F$3)/100</f>
        <v>8.4420738000000036E-4</v>
      </c>
      <c r="J2" s="6">
        <f>I2/$F$9</f>
        <v>9.571512244897963E-6</v>
      </c>
      <c r="K2" s="6">
        <f>E2*J2/12</f>
        <v>5.0681157336734708E-7</v>
      </c>
      <c r="L2" s="6">
        <f>K2*$F$7</f>
        <v>2.3830280179732663E-5</v>
      </c>
      <c r="M2" s="6">
        <f>(L2/G2)*100</f>
        <v>0.54159727681211101</v>
      </c>
      <c r="N2" s="5">
        <f>AVERAGE(M2:M4)</f>
        <v>0.50581129932610569</v>
      </c>
    </row>
    <row r="3" spans="1:15" s="5" customFormat="1" x14ac:dyDescent="0.25">
      <c r="A3" s="5" t="s">
        <v>175</v>
      </c>
      <c r="B3" s="5">
        <v>3.5451000000000001</v>
      </c>
      <c r="C3" s="5">
        <v>4.7355999999999998</v>
      </c>
      <c r="D3" s="5">
        <v>3.5510999999999999</v>
      </c>
      <c r="E3" s="5">
        <v>0.67430000000000001</v>
      </c>
      <c r="F3" s="22">
        <v>7.0580000000000004E-2</v>
      </c>
      <c r="G3" s="5">
        <f t="shared" ref="G3:G19" si="0">D3-B3</f>
        <v>5.9999999999997833E-3</v>
      </c>
      <c r="H3" s="5">
        <f t="shared" ref="H3:H19" si="1">C3-B3-G3</f>
        <v>1.1844999999999999</v>
      </c>
      <c r="I3" s="6">
        <f t="shared" ref="I3:I19" si="2">(H3*$F$3)/100</f>
        <v>8.3602009999999985E-4</v>
      </c>
      <c r="J3" s="6">
        <f t="shared" ref="J3:J19" si="3">I3/$F$9</f>
        <v>9.4786859410430828E-6</v>
      </c>
      <c r="K3" s="6">
        <f t="shared" ref="K3:K19" si="4">E3*J3/12</f>
        <v>5.3262316083711254E-7</v>
      </c>
      <c r="L3" s="6">
        <f t="shared" ref="L3:L19" si="5">K3*$F$7</f>
        <v>2.5043941022561032E-5</v>
      </c>
      <c r="M3" s="6">
        <f t="shared" ref="M3:M19" si="6">(L3/G3)*100</f>
        <v>0.41739901704269894</v>
      </c>
      <c r="N3" s="5">
        <f>_xlfn.STDEV.P(M2:M4)</f>
        <v>6.2893814745751828E-2</v>
      </c>
    </row>
    <row r="4" spans="1:15" s="5" customFormat="1" x14ac:dyDescent="0.25">
      <c r="A4" s="5" t="s">
        <v>176</v>
      </c>
      <c r="B4" s="5">
        <v>3.5419</v>
      </c>
      <c r="C4" s="5">
        <v>4.6287000000000003</v>
      </c>
      <c r="D4" s="5">
        <v>3.5464000000000002</v>
      </c>
      <c r="E4" s="5">
        <v>0.74050000000000005</v>
      </c>
      <c r="F4" s="23"/>
      <c r="G4" s="5">
        <f t="shared" si="0"/>
        <v>4.5000000000001705E-3</v>
      </c>
      <c r="H4" s="5">
        <f t="shared" si="1"/>
        <v>1.0823</v>
      </c>
      <c r="I4" s="6">
        <f t="shared" si="2"/>
        <v>7.6388734000000015E-4</v>
      </c>
      <c r="J4" s="6">
        <f t="shared" si="3"/>
        <v>8.6608541950113396E-6</v>
      </c>
      <c r="K4" s="6">
        <f t="shared" si="4"/>
        <v>5.3444687761715808E-7</v>
      </c>
      <c r="L4" s="6">
        <f t="shared" si="5"/>
        <v>2.5129692185558775E-5</v>
      </c>
      <c r="M4" s="6">
        <f t="shared" si="6"/>
        <v>0.55843760412350718</v>
      </c>
      <c r="N4" s="7"/>
    </row>
    <row r="5" spans="1:15" s="8" customFormat="1" x14ac:dyDescent="0.25">
      <c r="A5" s="8" t="s">
        <v>177</v>
      </c>
      <c r="B5" s="8">
        <v>3.5442</v>
      </c>
      <c r="C5" s="8">
        <v>4.335</v>
      </c>
      <c r="D5" s="8">
        <v>3.5478999999999998</v>
      </c>
      <c r="E5" s="8">
        <v>0.63439999999999996</v>
      </c>
      <c r="F5" s="24"/>
      <c r="G5" s="8">
        <f t="shared" si="0"/>
        <v>3.6999999999998145E-3</v>
      </c>
      <c r="H5" s="8">
        <f t="shared" si="1"/>
        <v>0.78710000000000013</v>
      </c>
      <c r="I5" s="9">
        <f t="shared" si="2"/>
        <v>5.5553518000000005E-4</v>
      </c>
      <c r="J5" s="9">
        <f t="shared" si="3"/>
        <v>6.2985848072562366E-6</v>
      </c>
      <c r="K5" s="9">
        <f t="shared" si="4"/>
        <v>3.3298518347694637E-7</v>
      </c>
      <c r="L5" s="9">
        <f t="shared" si="5"/>
        <v>1.5656963327086019E-5</v>
      </c>
      <c r="M5" s="9">
        <f t="shared" si="6"/>
        <v>0.42316117100234607</v>
      </c>
      <c r="N5" s="8">
        <f>AVERAGE(M5:M7)</f>
        <v>0.40229271643354464</v>
      </c>
    </row>
    <row r="6" spans="1:15" s="8" customFormat="1" x14ac:dyDescent="0.25">
      <c r="A6" s="8" t="s">
        <v>178</v>
      </c>
      <c r="B6" s="8">
        <v>3.5251000000000001</v>
      </c>
      <c r="C6" s="8">
        <v>4.415</v>
      </c>
      <c r="D6" s="8">
        <v>3.5293999999999999</v>
      </c>
      <c r="E6" s="8">
        <v>0.65600000000000003</v>
      </c>
      <c r="F6" s="23" t="s">
        <v>13</v>
      </c>
      <c r="G6" s="8">
        <f t="shared" si="0"/>
        <v>4.2999999999997485E-3</v>
      </c>
      <c r="H6" s="8">
        <f t="shared" si="1"/>
        <v>0.88560000000000016</v>
      </c>
      <c r="I6" s="9">
        <f t="shared" si="2"/>
        <v>6.2505648000000006E-4</v>
      </c>
      <c r="J6" s="9">
        <f t="shared" si="3"/>
        <v>7.0868081632653065E-6</v>
      </c>
      <c r="K6" s="9">
        <f t="shared" si="4"/>
        <v>3.8741217959183681E-7</v>
      </c>
      <c r="L6" s="9">
        <f t="shared" si="5"/>
        <v>1.8216120684408169E-5</v>
      </c>
      <c r="M6" s="9">
        <f t="shared" si="6"/>
        <v>0.42363071359091242</v>
      </c>
      <c r="N6" s="8">
        <f>_xlfn.STDEV.P(M5:M7)</f>
        <v>2.9845083827946227E-2</v>
      </c>
    </row>
    <row r="7" spans="1:15" s="8" customFormat="1" x14ac:dyDescent="0.25">
      <c r="A7" s="8" t="s">
        <v>179</v>
      </c>
      <c r="B7" s="8">
        <v>3.5697999999999999</v>
      </c>
      <c r="C7" s="8">
        <v>4.4690000000000003</v>
      </c>
      <c r="D7" s="8">
        <v>3.5743</v>
      </c>
      <c r="E7" s="8">
        <v>0.5776</v>
      </c>
      <c r="F7" s="24">
        <v>47.02</v>
      </c>
      <c r="G7" s="8">
        <f t="shared" si="0"/>
        <v>4.5000000000001705E-3</v>
      </c>
      <c r="H7" s="8">
        <f t="shared" si="1"/>
        <v>0.89470000000000027</v>
      </c>
      <c r="I7" s="9">
        <f t="shared" si="2"/>
        <v>6.3147926000000016E-4</v>
      </c>
      <c r="J7" s="9">
        <f t="shared" si="3"/>
        <v>7.1596287981859429E-6</v>
      </c>
      <c r="K7" s="9">
        <f t="shared" si="4"/>
        <v>3.4461679948601677E-7</v>
      </c>
      <c r="L7" s="9">
        <f t="shared" si="5"/>
        <v>1.620388191183251E-5</v>
      </c>
      <c r="M7" s="9">
        <f t="shared" si="6"/>
        <v>0.36008626470737548</v>
      </c>
    </row>
    <row r="8" spans="1:15" s="10" customFormat="1" x14ac:dyDescent="0.25">
      <c r="F8" s="23" t="s">
        <v>14</v>
      </c>
      <c r="G8" s="10">
        <f t="shared" si="0"/>
        <v>0</v>
      </c>
      <c r="H8" s="10">
        <f t="shared" si="1"/>
        <v>0</v>
      </c>
      <c r="I8" s="11">
        <f t="shared" si="2"/>
        <v>0</v>
      </c>
      <c r="J8" s="11">
        <f t="shared" si="3"/>
        <v>0</v>
      </c>
      <c r="K8" s="11">
        <f t="shared" si="4"/>
        <v>0</v>
      </c>
      <c r="L8" s="11">
        <f t="shared" si="5"/>
        <v>0</v>
      </c>
      <c r="M8" s="11" t="e">
        <f t="shared" si="6"/>
        <v>#DIV/0!</v>
      </c>
      <c r="N8" s="5" t="e">
        <f>AVERAGE(M8:M10)</f>
        <v>#DIV/0!</v>
      </c>
    </row>
    <row r="9" spans="1:15" s="10" customFormat="1" x14ac:dyDescent="0.25">
      <c r="F9" s="25">
        <v>88.2</v>
      </c>
      <c r="G9" s="10">
        <f t="shared" si="0"/>
        <v>0</v>
      </c>
      <c r="H9" s="10">
        <f t="shared" si="1"/>
        <v>0</v>
      </c>
      <c r="I9" s="11">
        <f t="shared" si="2"/>
        <v>0</v>
      </c>
      <c r="J9" s="11">
        <f t="shared" si="3"/>
        <v>0</v>
      </c>
      <c r="K9" s="11">
        <f t="shared" si="4"/>
        <v>0</v>
      </c>
      <c r="L9" s="11">
        <f t="shared" si="5"/>
        <v>0</v>
      </c>
      <c r="M9" s="11" t="e">
        <f t="shared" si="6"/>
        <v>#DIV/0!</v>
      </c>
      <c r="N9" s="5" t="e">
        <f>_xlfn.STDEV.P(M8:M10)</f>
        <v>#DIV/0!</v>
      </c>
    </row>
    <row r="10" spans="1:15" s="10" customFormat="1" x14ac:dyDescent="0.25">
      <c r="F10" s="23" t="s">
        <v>15</v>
      </c>
      <c r="G10" s="10">
        <f t="shared" si="0"/>
        <v>0</v>
      </c>
      <c r="H10" s="10">
        <f t="shared" si="1"/>
        <v>0</v>
      </c>
      <c r="I10" s="11">
        <f t="shared" si="2"/>
        <v>0</v>
      </c>
      <c r="J10" s="11">
        <f t="shared" si="3"/>
        <v>0</v>
      </c>
      <c r="K10" s="11">
        <f t="shared" si="4"/>
        <v>0</v>
      </c>
      <c r="L10" s="11">
        <f t="shared" si="5"/>
        <v>0</v>
      </c>
      <c r="M10" s="11" t="e">
        <f t="shared" si="6"/>
        <v>#DIV/0!</v>
      </c>
    </row>
    <row r="11" spans="1:15" s="12" customFormat="1" x14ac:dyDescent="0.25">
      <c r="F11" s="22">
        <v>6.0220000000000003E+23</v>
      </c>
      <c r="G11" s="12">
        <f t="shared" si="0"/>
        <v>0</v>
      </c>
      <c r="H11" s="12">
        <f t="shared" si="1"/>
        <v>0</v>
      </c>
      <c r="I11" s="13">
        <f t="shared" si="2"/>
        <v>0</v>
      </c>
      <c r="J11" s="13">
        <f t="shared" si="3"/>
        <v>0</v>
      </c>
      <c r="K11" s="13">
        <f t="shared" si="4"/>
        <v>0</v>
      </c>
      <c r="L11" s="13">
        <f t="shared" si="5"/>
        <v>0</v>
      </c>
      <c r="M11" s="13" t="e">
        <f t="shared" si="6"/>
        <v>#DIV/0!</v>
      </c>
      <c r="N11" s="12" t="e">
        <f>AVERAGE(M11:M13)</f>
        <v>#DIV/0!</v>
      </c>
    </row>
    <row r="12" spans="1:15" s="12" customFormat="1" x14ac:dyDescent="0.25">
      <c r="F12" s="24"/>
      <c r="G12" s="12">
        <f t="shared" si="0"/>
        <v>0</v>
      </c>
      <c r="H12" s="12">
        <f t="shared" si="1"/>
        <v>0</v>
      </c>
      <c r="I12" s="13">
        <f t="shared" si="2"/>
        <v>0</v>
      </c>
      <c r="J12" s="13">
        <f t="shared" si="3"/>
        <v>0</v>
      </c>
      <c r="K12" s="13">
        <f t="shared" si="4"/>
        <v>0</v>
      </c>
      <c r="L12" s="13">
        <f t="shared" si="5"/>
        <v>0</v>
      </c>
      <c r="M12" s="13" t="e">
        <f t="shared" si="6"/>
        <v>#DIV/0!</v>
      </c>
      <c r="N12" s="12" t="e">
        <f>_xlfn.STDEV.P(M11:M13)</f>
        <v>#DIV/0!</v>
      </c>
    </row>
    <row r="13" spans="1:15" s="12" customFormat="1" x14ac:dyDescent="0.25">
      <c r="F13" s="24"/>
      <c r="G13" s="12">
        <f t="shared" si="0"/>
        <v>0</v>
      </c>
      <c r="H13" s="12">
        <f t="shared" si="1"/>
        <v>0</v>
      </c>
      <c r="I13" s="13">
        <f t="shared" si="2"/>
        <v>0</v>
      </c>
      <c r="J13" s="13">
        <f t="shared" si="3"/>
        <v>0</v>
      </c>
      <c r="K13" s="13">
        <f t="shared" si="4"/>
        <v>0</v>
      </c>
      <c r="L13" s="13">
        <f t="shared" si="5"/>
        <v>0</v>
      </c>
      <c r="M13" s="13" t="e">
        <f t="shared" si="6"/>
        <v>#DIV/0!</v>
      </c>
    </row>
    <row r="14" spans="1:15" s="14" customFormat="1" x14ac:dyDescent="0.25">
      <c r="F14" s="24"/>
      <c r="G14" s="14">
        <f t="shared" si="0"/>
        <v>0</v>
      </c>
      <c r="H14" s="14">
        <f t="shared" si="1"/>
        <v>0</v>
      </c>
      <c r="I14" s="15">
        <f t="shared" si="2"/>
        <v>0</v>
      </c>
      <c r="J14" s="15">
        <f t="shared" si="3"/>
        <v>0</v>
      </c>
      <c r="K14" s="15">
        <f t="shared" si="4"/>
        <v>0</v>
      </c>
      <c r="L14" s="15">
        <f t="shared" si="5"/>
        <v>0</v>
      </c>
      <c r="M14" s="15" t="e">
        <f t="shared" si="6"/>
        <v>#DIV/0!</v>
      </c>
      <c r="N14" s="14" t="e">
        <f>AVERAGE(M14:M16)</f>
        <v>#DIV/0!</v>
      </c>
    </row>
    <row r="15" spans="1:15" s="14" customFormat="1" x14ac:dyDescent="0.25">
      <c r="F15" s="24"/>
      <c r="G15" s="14">
        <f t="shared" si="0"/>
        <v>0</v>
      </c>
      <c r="H15" s="14">
        <f t="shared" si="1"/>
        <v>0</v>
      </c>
      <c r="I15" s="15">
        <f t="shared" si="2"/>
        <v>0</v>
      </c>
      <c r="J15" s="15">
        <f t="shared" si="3"/>
        <v>0</v>
      </c>
      <c r="K15" s="15">
        <f t="shared" si="4"/>
        <v>0</v>
      </c>
      <c r="L15" s="15">
        <f t="shared" si="5"/>
        <v>0</v>
      </c>
      <c r="M15" s="15" t="e">
        <f t="shared" si="6"/>
        <v>#DIV/0!</v>
      </c>
      <c r="N15" s="14" t="e">
        <f>_xlfn.STDEV.P(M14:M16)</f>
        <v>#DIV/0!</v>
      </c>
    </row>
    <row r="16" spans="1:15" s="14" customFormat="1" x14ac:dyDescent="0.25">
      <c r="F16" s="24"/>
      <c r="G16" s="14">
        <f t="shared" si="0"/>
        <v>0</v>
      </c>
      <c r="H16" s="14">
        <f t="shared" si="1"/>
        <v>0</v>
      </c>
      <c r="I16" s="15">
        <f t="shared" si="2"/>
        <v>0</v>
      </c>
      <c r="J16" s="15">
        <f t="shared" si="3"/>
        <v>0</v>
      </c>
      <c r="K16" s="15">
        <f t="shared" si="4"/>
        <v>0</v>
      </c>
      <c r="L16" s="15">
        <f t="shared" si="5"/>
        <v>0</v>
      </c>
      <c r="M16" s="15" t="e">
        <f t="shared" si="6"/>
        <v>#DIV/0!</v>
      </c>
    </row>
    <row r="17" spans="6:14" s="16" customFormat="1" x14ac:dyDescent="0.25">
      <c r="F17" s="24"/>
      <c r="G17" s="16">
        <f t="shared" si="0"/>
        <v>0</v>
      </c>
      <c r="H17" s="16">
        <f t="shared" si="1"/>
        <v>0</v>
      </c>
      <c r="I17" s="17">
        <f t="shared" si="2"/>
        <v>0</v>
      </c>
      <c r="J17" s="17">
        <f t="shared" si="3"/>
        <v>0</v>
      </c>
      <c r="K17" s="17">
        <f t="shared" si="4"/>
        <v>0</v>
      </c>
      <c r="L17" s="17">
        <f t="shared" si="5"/>
        <v>0</v>
      </c>
      <c r="M17" s="17" t="e">
        <f t="shared" si="6"/>
        <v>#DIV/0!</v>
      </c>
      <c r="N17" s="20" t="e">
        <f>AVERAGE(M17:M19)</f>
        <v>#DIV/0!</v>
      </c>
    </row>
    <row r="18" spans="6:14" s="16" customFormat="1" x14ac:dyDescent="0.25">
      <c r="F18" s="24"/>
      <c r="G18" s="16">
        <f t="shared" si="0"/>
        <v>0</v>
      </c>
      <c r="H18" s="16">
        <f t="shared" si="1"/>
        <v>0</v>
      </c>
      <c r="I18" s="17">
        <f t="shared" si="2"/>
        <v>0</v>
      </c>
      <c r="J18" s="17">
        <f t="shared" si="3"/>
        <v>0</v>
      </c>
      <c r="K18" s="17">
        <f t="shared" si="4"/>
        <v>0</v>
      </c>
      <c r="L18" s="17">
        <f t="shared" si="5"/>
        <v>0</v>
      </c>
      <c r="M18" s="17" t="e">
        <f t="shared" si="6"/>
        <v>#DIV/0!</v>
      </c>
      <c r="N18" s="20" t="e">
        <f>_xlfn.STDEV.P(M17:M19)</f>
        <v>#DIV/0!</v>
      </c>
    </row>
    <row r="19" spans="6:14" s="16" customFormat="1" x14ac:dyDescent="0.25">
      <c r="F19" s="24"/>
      <c r="G19" s="16">
        <f t="shared" si="0"/>
        <v>0</v>
      </c>
      <c r="H19" s="16">
        <f t="shared" si="1"/>
        <v>0</v>
      </c>
      <c r="I19" s="17">
        <f t="shared" si="2"/>
        <v>0</v>
      </c>
      <c r="J19" s="17">
        <f t="shared" si="3"/>
        <v>0</v>
      </c>
      <c r="K19" s="17">
        <f t="shared" si="4"/>
        <v>0</v>
      </c>
      <c r="L19" s="17">
        <f t="shared" si="5"/>
        <v>0</v>
      </c>
      <c r="M19" s="17" t="e">
        <f t="shared" si="6"/>
        <v>#DIV/0!</v>
      </c>
    </row>
  </sheetData>
  <phoneticPr fontId="5" type="noConversion"/>
  <pageMargins left="0.7" right="0.7" top="0.75" bottom="0.75" header="0.3" footer="0.3"/>
  <pageSetup paperSize="9" orientation="portrait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F75ED1-C4F6-46AD-BAB9-FB31D1050006}">
  <dimension ref="A1:O19"/>
  <sheetViews>
    <sheetView workbookViewId="0">
      <selection activeCell="L31" sqref="L31"/>
    </sheetView>
  </sheetViews>
  <sheetFormatPr defaultRowHeight="15" x14ac:dyDescent="0.25"/>
  <cols>
    <col min="1" max="1" width="18.42578125" customWidth="1"/>
    <col min="2" max="2" width="18" customWidth="1"/>
    <col min="3" max="3" width="20.28515625" customWidth="1"/>
    <col min="4" max="4" width="17" customWidth="1"/>
    <col min="5" max="5" width="15.85546875" customWidth="1"/>
    <col min="6" max="6" width="21.5703125" customWidth="1"/>
    <col min="7" max="7" width="12.42578125" customWidth="1"/>
    <col min="8" max="8" width="22" customWidth="1"/>
    <col min="11" max="11" width="19.28515625" customWidth="1"/>
    <col min="12" max="12" width="19.140625" customWidth="1"/>
    <col min="13" max="13" width="25.7109375" customWidth="1"/>
    <col min="14" max="14" width="17.85546875" customWidth="1"/>
  </cols>
  <sheetData>
    <row r="1" spans="1:15" ht="22.5" customHeight="1" x14ac:dyDescent="0.25">
      <c r="A1" s="1" t="s">
        <v>2</v>
      </c>
      <c r="B1" s="2" t="s">
        <v>12</v>
      </c>
      <c r="C1" s="2" t="s">
        <v>1</v>
      </c>
      <c r="D1" s="2" t="s">
        <v>0</v>
      </c>
      <c r="E1" s="2" t="s">
        <v>7</v>
      </c>
      <c r="F1" s="3" t="s">
        <v>3</v>
      </c>
      <c r="G1" s="4" t="s">
        <v>4</v>
      </c>
      <c r="H1" s="4" t="s">
        <v>17</v>
      </c>
      <c r="I1" s="4" t="s">
        <v>5</v>
      </c>
      <c r="J1" s="4" t="s">
        <v>6</v>
      </c>
      <c r="K1" s="4" t="s">
        <v>8</v>
      </c>
      <c r="L1" s="4" t="s">
        <v>9</v>
      </c>
      <c r="M1" s="4" t="s">
        <v>10</v>
      </c>
      <c r="N1" s="19" t="s">
        <v>35</v>
      </c>
      <c r="O1" s="18"/>
    </row>
    <row r="2" spans="1:15" s="5" customFormat="1" x14ac:dyDescent="0.25">
      <c r="A2" s="5" t="s">
        <v>180</v>
      </c>
      <c r="B2" s="5">
        <v>3.5878999999999999</v>
      </c>
      <c r="C2" s="5">
        <v>4.8319999999999999</v>
      </c>
      <c r="D2" s="5">
        <v>3.5920000000000001</v>
      </c>
      <c r="E2" s="5">
        <v>0.4335</v>
      </c>
      <c r="F2" s="21" t="s">
        <v>16</v>
      </c>
      <c r="G2" s="5">
        <f>D2-B2</f>
        <v>4.1000000000002146E-3</v>
      </c>
      <c r="H2" s="5">
        <f>C2-B2-G2</f>
        <v>1.2399999999999998</v>
      </c>
      <c r="I2" s="6">
        <f>(H2*$F$3)/100</f>
        <v>7.1188399999999987E-4</v>
      </c>
      <c r="J2" s="6">
        <f>I2/$F$9</f>
        <v>8.0712471655328775E-6</v>
      </c>
      <c r="K2" s="6">
        <f>E2*J2/12</f>
        <v>2.9157380385487519E-7</v>
      </c>
      <c r="L2" s="6">
        <f>K2*$F$7</f>
        <v>1.3709800257256233E-5</v>
      </c>
      <c r="M2" s="6">
        <f>(L2/G2)*100</f>
        <v>0.33438537212818326</v>
      </c>
      <c r="N2" s="5">
        <f>AVERAGE(M2:M4)</f>
        <v>0.32772514231110256</v>
      </c>
    </row>
    <row r="3" spans="1:15" s="5" customFormat="1" x14ac:dyDescent="0.25">
      <c r="A3" s="5" t="s">
        <v>181</v>
      </c>
      <c r="B3" s="5">
        <v>3.5983999999999998</v>
      </c>
      <c r="C3" s="5">
        <v>4.8403</v>
      </c>
      <c r="D3" s="5">
        <v>3.6013000000000002</v>
      </c>
      <c r="E3" s="5">
        <v>0.31969999999999998</v>
      </c>
      <c r="F3" s="22">
        <v>5.7410000000000003E-2</v>
      </c>
      <c r="G3" s="5">
        <f t="shared" ref="G3:G19" si="0">D3-B3</f>
        <v>2.9000000000003467E-3</v>
      </c>
      <c r="H3" s="5">
        <f t="shared" ref="H3:H19" si="1">C3-B3-G3</f>
        <v>1.2389999999999999</v>
      </c>
      <c r="I3" s="6">
        <f t="shared" ref="I3:I19" si="2">(H3*$F$3)/100</f>
        <v>7.113098999999999E-4</v>
      </c>
      <c r="J3" s="6">
        <f t="shared" ref="J3:J19" si="3">I3/$F$9</f>
        <v>8.064738095238094E-6</v>
      </c>
      <c r="K3" s="6">
        <f t="shared" ref="K3:K19" si="4">E3*J3/12</f>
        <v>2.1485806408730154E-7</v>
      </c>
      <c r="L3" s="6">
        <f t="shared" ref="L3:L19" si="5">K3*$F$7</f>
        <v>1.0102626173384918E-5</v>
      </c>
      <c r="M3" s="6">
        <f t="shared" ref="M3:M19" si="6">(L3/G3)*100</f>
        <v>0.34836641977185206</v>
      </c>
      <c r="N3" s="5">
        <f>_xlfn.STDEV.P(M2:M4)</f>
        <v>2.0131180591886105E-2</v>
      </c>
    </row>
    <row r="4" spans="1:15" s="5" customFormat="1" x14ac:dyDescent="0.25">
      <c r="A4" s="5" t="s">
        <v>182</v>
      </c>
      <c r="B4" s="5">
        <v>3.508</v>
      </c>
      <c r="C4" s="5">
        <v>4.7539999999999996</v>
      </c>
      <c r="D4" s="5">
        <v>3.5127000000000002</v>
      </c>
      <c r="E4" s="5">
        <v>0.44600000000000001</v>
      </c>
      <c r="F4" s="23"/>
      <c r="G4" s="5">
        <f t="shared" si="0"/>
        <v>4.7000000000001485E-3</v>
      </c>
      <c r="H4" s="5">
        <f t="shared" si="1"/>
        <v>1.2412999999999994</v>
      </c>
      <c r="I4" s="6">
        <f t="shared" si="2"/>
        <v>7.1263032999999978E-4</v>
      </c>
      <c r="J4" s="6">
        <f t="shared" si="3"/>
        <v>8.0797089569160973E-6</v>
      </c>
      <c r="K4" s="6">
        <f t="shared" si="4"/>
        <v>3.0029584956538161E-7</v>
      </c>
      <c r="L4" s="6">
        <f t="shared" si="5"/>
        <v>1.4119910846564244E-5</v>
      </c>
      <c r="M4" s="6">
        <f t="shared" si="6"/>
        <v>0.3004236350332723</v>
      </c>
      <c r="N4" s="7"/>
    </row>
    <row r="5" spans="1:15" s="8" customFormat="1" x14ac:dyDescent="0.25">
      <c r="A5" s="8" t="s">
        <v>183</v>
      </c>
      <c r="B5" s="8">
        <v>3.5455000000000001</v>
      </c>
      <c r="C5" s="8">
        <v>4.7550999999999997</v>
      </c>
      <c r="D5" s="8">
        <v>3.5495000000000001</v>
      </c>
      <c r="E5" s="8">
        <v>7.9799999999999996E-2</v>
      </c>
      <c r="F5" s="24"/>
      <c r="G5" s="8">
        <f t="shared" si="0"/>
        <v>4.0000000000000036E-3</v>
      </c>
      <c r="H5" s="8">
        <f t="shared" si="1"/>
        <v>1.2055999999999996</v>
      </c>
      <c r="I5" s="9">
        <f t="shared" si="2"/>
        <v>6.921349599999997E-4</v>
      </c>
      <c r="J5" s="9">
        <f t="shared" si="3"/>
        <v>7.8473351473922872E-6</v>
      </c>
      <c r="K5" s="9">
        <f t="shared" si="4"/>
        <v>5.2184778730158708E-8</v>
      </c>
      <c r="L5" s="9">
        <f t="shared" si="5"/>
        <v>2.4537282958920626E-6</v>
      </c>
      <c r="M5" s="9">
        <f t="shared" si="6"/>
        <v>6.1343207397301515E-2</v>
      </c>
      <c r="N5" s="8">
        <f>AVERAGE(M5:M7)</f>
        <v>6.3270449839667911E-2</v>
      </c>
    </row>
    <row r="6" spans="1:15" s="8" customFormat="1" x14ac:dyDescent="0.25">
      <c r="A6" s="8" t="s">
        <v>184</v>
      </c>
      <c r="B6" s="8">
        <v>3.5259</v>
      </c>
      <c r="C6" s="8">
        <v>4.7888000000000002</v>
      </c>
      <c r="D6" s="8">
        <v>3.5293999999999999</v>
      </c>
      <c r="E6" s="8">
        <v>7.0300000000000001E-2</v>
      </c>
      <c r="F6" s="23" t="s">
        <v>13</v>
      </c>
      <c r="G6" s="8">
        <f t="shared" si="0"/>
        <v>3.4999999999998366E-3</v>
      </c>
      <c r="H6" s="8">
        <f t="shared" si="1"/>
        <v>1.2594000000000003</v>
      </c>
      <c r="I6" s="9">
        <f t="shared" si="2"/>
        <v>7.2302154000000024E-4</v>
      </c>
      <c r="J6" s="9">
        <f t="shared" si="3"/>
        <v>8.1975231292517037E-6</v>
      </c>
      <c r="K6" s="9">
        <f t="shared" si="4"/>
        <v>4.8023822998866227E-8</v>
      </c>
      <c r="L6" s="9">
        <f t="shared" si="5"/>
        <v>2.2580801574066901E-6</v>
      </c>
      <c r="M6" s="9">
        <f t="shared" si="6"/>
        <v>6.4516575925908454E-2</v>
      </c>
      <c r="N6" s="8">
        <f>_xlfn.STDEV.P(M5:M7)</f>
        <v>1.3821496717130789E-3</v>
      </c>
    </row>
    <row r="7" spans="1:15" s="8" customFormat="1" x14ac:dyDescent="0.25">
      <c r="A7" s="8" t="s">
        <v>185</v>
      </c>
      <c r="B7" s="8">
        <v>3.5001000000000002</v>
      </c>
      <c r="C7" s="8">
        <v>4.5646000000000004</v>
      </c>
      <c r="D7" s="8">
        <v>3.5047999999999999</v>
      </c>
      <c r="E7" s="8">
        <v>0.11119999999999999</v>
      </c>
      <c r="F7" s="24">
        <v>47.02</v>
      </c>
      <c r="G7" s="8">
        <f t="shared" si="0"/>
        <v>4.6999999999997044E-3</v>
      </c>
      <c r="H7" s="8">
        <f t="shared" si="1"/>
        <v>1.0598000000000005</v>
      </c>
      <c r="I7" s="9">
        <f t="shared" si="2"/>
        <v>6.0843118000000025E-4</v>
      </c>
      <c r="J7" s="9">
        <f t="shared" si="3"/>
        <v>6.8983126984127013E-6</v>
      </c>
      <c r="K7" s="9">
        <f t="shared" si="4"/>
        <v>6.3924364338624364E-8</v>
      </c>
      <c r="L7" s="9">
        <f t="shared" si="5"/>
        <v>3.0057236112021178E-6</v>
      </c>
      <c r="M7" s="9">
        <f t="shared" si="6"/>
        <v>6.3951566195793758E-2</v>
      </c>
    </row>
    <row r="8" spans="1:15" s="10" customFormat="1" x14ac:dyDescent="0.25">
      <c r="A8" s="10" t="s">
        <v>186</v>
      </c>
      <c r="B8" s="10">
        <v>3.5583999999999998</v>
      </c>
      <c r="C8" s="10">
        <v>4.8724999999999996</v>
      </c>
      <c r="D8" s="10">
        <v>3.5627</v>
      </c>
      <c r="E8" s="10">
        <v>0.18990000000000001</v>
      </c>
      <c r="F8" s="23" t="s">
        <v>14</v>
      </c>
      <c r="G8" s="10">
        <f t="shared" si="0"/>
        <v>4.3000000000001926E-3</v>
      </c>
      <c r="H8" s="10">
        <f t="shared" si="1"/>
        <v>1.3097999999999996</v>
      </c>
      <c r="I8" s="11">
        <f t="shared" si="2"/>
        <v>7.5195617999999974E-4</v>
      </c>
      <c r="J8" s="11">
        <f t="shared" si="3"/>
        <v>8.5255802721088401E-6</v>
      </c>
      <c r="K8" s="11">
        <f t="shared" si="4"/>
        <v>1.3491730780612241E-7</v>
      </c>
      <c r="L8" s="11">
        <f t="shared" si="5"/>
        <v>6.343811813043876E-6</v>
      </c>
      <c r="M8" s="11">
        <f t="shared" si="6"/>
        <v>0.14753050728008354</v>
      </c>
      <c r="N8" s="5">
        <f>AVERAGE(M8:M10)</f>
        <v>0.13912144645641542</v>
      </c>
    </row>
    <row r="9" spans="1:15" s="10" customFormat="1" x14ac:dyDescent="0.25">
      <c r="A9" s="10" t="s">
        <v>187</v>
      </c>
      <c r="B9" s="10">
        <v>3.5512999999999999</v>
      </c>
      <c r="C9" s="10">
        <v>4.7613000000000003</v>
      </c>
      <c r="D9" s="10">
        <v>3.5565000000000002</v>
      </c>
      <c r="E9" s="10">
        <v>0.21490000000000001</v>
      </c>
      <c r="F9" s="25">
        <v>88.2</v>
      </c>
      <c r="G9" s="10">
        <f t="shared" si="0"/>
        <v>5.2000000000003155E-3</v>
      </c>
      <c r="H9" s="10">
        <f t="shared" si="1"/>
        <v>1.2048000000000001</v>
      </c>
      <c r="I9" s="11">
        <f t="shared" si="2"/>
        <v>6.916756800000001E-4</v>
      </c>
      <c r="J9" s="11">
        <f t="shared" si="3"/>
        <v>7.8421278911564634E-6</v>
      </c>
      <c r="K9" s="11">
        <f t="shared" si="4"/>
        <v>1.4043944031746034E-7</v>
      </c>
      <c r="L9" s="11">
        <f t="shared" si="5"/>
        <v>6.6034624837269854E-6</v>
      </c>
      <c r="M9" s="11">
        <f t="shared" si="6"/>
        <v>0.12698966314858817</v>
      </c>
      <c r="N9" s="5">
        <f>_xlfn.STDEV.P(M8:M10)</f>
        <v>8.7892193976160261E-3</v>
      </c>
    </row>
    <row r="10" spans="1:15" s="10" customFormat="1" x14ac:dyDescent="0.25">
      <c r="A10" s="10" t="s">
        <v>188</v>
      </c>
      <c r="B10" s="10">
        <v>3.5588000000000002</v>
      </c>
      <c r="C10" s="10">
        <v>4.9166999999999996</v>
      </c>
      <c r="D10" s="10">
        <v>3.5640000000000001</v>
      </c>
      <c r="E10" s="10">
        <v>0.21529999999999999</v>
      </c>
      <c r="F10" s="23" t="s">
        <v>15</v>
      </c>
      <c r="G10" s="10">
        <f t="shared" si="0"/>
        <v>5.1999999999998714E-3</v>
      </c>
      <c r="H10" s="10">
        <f t="shared" si="1"/>
        <v>1.3526999999999996</v>
      </c>
      <c r="I10" s="11">
        <f t="shared" si="2"/>
        <v>7.7658506999999971E-4</v>
      </c>
      <c r="J10" s="11">
        <f t="shared" si="3"/>
        <v>8.8048193877550978E-6</v>
      </c>
      <c r="K10" s="11">
        <f t="shared" si="4"/>
        <v>1.5797313451530604E-7</v>
      </c>
      <c r="L10" s="11">
        <f t="shared" si="5"/>
        <v>7.4278967849096904E-6</v>
      </c>
      <c r="M10" s="11">
        <f t="shared" si="6"/>
        <v>0.1428441689405745</v>
      </c>
    </row>
    <row r="11" spans="1:15" s="12" customFormat="1" x14ac:dyDescent="0.25">
      <c r="A11" s="12" t="s">
        <v>189</v>
      </c>
      <c r="B11" s="12">
        <v>3.5908000000000002</v>
      </c>
      <c r="C11" s="12">
        <v>4.9166999999999996</v>
      </c>
      <c r="D11" s="12">
        <v>3.5956999999999999</v>
      </c>
      <c r="E11" s="12">
        <v>7.2400000000000006E-2</v>
      </c>
      <c r="F11" s="22">
        <v>6.0220000000000003E+23</v>
      </c>
      <c r="G11" s="12">
        <f t="shared" si="0"/>
        <v>4.8999999999996824E-3</v>
      </c>
      <c r="H11" s="12">
        <f t="shared" si="1"/>
        <v>1.3209999999999997</v>
      </c>
      <c r="I11" s="13">
        <f t="shared" si="2"/>
        <v>7.5838609999999982E-4</v>
      </c>
      <c r="J11" s="13">
        <f t="shared" si="3"/>
        <v>8.5984818594104284E-6</v>
      </c>
      <c r="K11" s="13">
        <f t="shared" si="4"/>
        <v>5.1877507218442916E-8</v>
      </c>
      <c r="L11" s="13">
        <f t="shared" si="5"/>
        <v>2.4392803894111862E-6</v>
      </c>
      <c r="M11" s="13">
        <f t="shared" si="6"/>
        <v>4.9781232436966215E-2</v>
      </c>
      <c r="N11" s="12">
        <f>AVERAGE(M11:M13)</f>
        <v>5.2905194815122493E-2</v>
      </c>
    </row>
    <row r="12" spans="1:15" s="12" customFormat="1" x14ac:dyDescent="0.25">
      <c r="A12" s="12" t="s">
        <v>190</v>
      </c>
      <c r="B12" s="12">
        <v>3.5108000000000001</v>
      </c>
      <c r="C12" s="12">
        <v>4.6761999999999997</v>
      </c>
      <c r="D12" s="12">
        <v>3.5156999999999998</v>
      </c>
      <c r="E12" s="12">
        <v>0.11749999999999999</v>
      </c>
      <c r="F12" s="24"/>
      <c r="G12" s="12">
        <f t="shared" si="0"/>
        <v>4.8999999999996824E-3</v>
      </c>
      <c r="H12" s="12">
        <f t="shared" si="1"/>
        <v>1.1604999999999999</v>
      </c>
      <c r="I12" s="13">
        <f t="shared" si="2"/>
        <v>6.6624304999999997E-4</v>
      </c>
      <c r="J12" s="13">
        <f t="shared" si="3"/>
        <v>7.5537760770975053E-6</v>
      </c>
      <c r="K12" s="13">
        <f t="shared" si="4"/>
        <v>7.3964057421579728E-8</v>
      </c>
      <c r="L12" s="13">
        <f t="shared" si="5"/>
        <v>3.4777899799626789E-6</v>
      </c>
      <c r="M12" s="13">
        <f t="shared" si="6"/>
        <v>7.0975305713528655E-2</v>
      </c>
      <c r="N12" s="12">
        <f>_xlfn.STDEV.P(M11:M13)</f>
        <v>1.3658640786576581E-2</v>
      </c>
    </row>
    <row r="13" spans="1:15" s="12" customFormat="1" x14ac:dyDescent="0.25">
      <c r="A13" s="12" t="s">
        <v>191</v>
      </c>
      <c r="B13" s="12">
        <v>3.5444</v>
      </c>
      <c r="C13" s="12">
        <v>4.8968999999999996</v>
      </c>
      <c r="D13" s="12">
        <v>3.5491000000000001</v>
      </c>
      <c r="E13" s="12">
        <v>5.1900000000000002E-2</v>
      </c>
      <c r="F13" s="24"/>
      <c r="G13" s="12">
        <f t="shared" si="0"/>
        <v>4.7000000000001485E-3</v>
      </c>
      <c r="H13" s="12">
        <f t="shared" si="1"/>
        <v>1.3477999999999994</v>
      </c>
      <c r="I13" s="13">
        <f t="shared" si="2"/>
        <v>7.7377197999999969E-4</v>
      </c>
      <c r="J13" s="13">
        <f t="shared" si="3"/>
        <v>8.7729249433106534E-6</v>
      </c>
      <c r="K13" s="13">
        <f t="shared" si="4"/>
        <v>3.7942900379818579E-8</v>
      </c>
      <c r="L13" s="13">
        <f t="shared" si="5"/>
        <v>1.7840751758590698E-6</v>
      </c>
      <c r="M13" s="13">
        <f t="shared" si="6"/>
        <v>3.7959046294872623E-2</v>
      </c>
    </row>
    <row r="14" spans="1:15" s="14" customFormat="1" x14ac:dyDescent="0.25">
      <c r="A14" s="14" t="s">
        <v>192</v>
      </c>
      <c r="B14" s="14">
        <v>3.4929000000000001</v>
      </c>
      <c r="C14" s="14">
        <v>4.7995999999999999</v>
      </c>
      <c r="D14" s="14">
        <v>3.4971000000000001</v>
      </c>
      <c r="E14" s="14">
        <v>0.3236</v>
      </c>
      <c r="F14" s="24"/>
      <c r="G14" s="14">
        <f t="shared" si="0"/>
        <v>4.1999999999999815E-3</v>
      </c>
      <c r="H14" s="14">
        <f t="shared" si="1"/>
        <v>1.3024999999999998</v>
      </c>
      <c r="I14" s="15">
        <f t="shared" si="2"/>
        <v>7.4776524999999993E-4</v>
      </c>
      <c r="J14" s="15">
        <f t="shared" si="3"/>
        <v>8.4780640589569143E-6</v>
      </c>
      <c r="K14" s="15">
        <f t="shared" si="4"/>
        <v>2.2862512745653814E-7</v>
      </c>
      <c r="L14" s="15">
        <f t="shared" si="5"/>
        <v>1.0749953493006425E-5</v>
      </c>
      <c r="M14" s="15">
        <f t="shared" si="6"/>
        <v>0.25595127364301123</v>
      </c>
      <c r="N14" s="14">
        <f>AVERAGE(M14:M16)</f>
        <v>0.24980581274143421</v>
      </c>
    </row>
    <row r="15" spans="1:15" s="14" customFormat="1" x14ac:dyDescent="0.25">
      <c r="A15" s="14" t="s">
        <v>193</v>
      </c>
      <c r="B15" s="14">
        <v>3.5727000000000002</v>
      </c>
      <c r="C15" s="14">
        <v>4.383</v>
      </c>
      <c r="D15" s="14">
        <v>3.577</v>
      </c>
      <c r="E15" s="5">
        <v>0.50980000000000003</v>
      </c>
      <c r="F15" s="24"/>
      <c r="G15" s="14">
        <f t="shared" si="0"/>
        <v>4.2999999999997485E-3</v>
      </c>
      <c r="H15" s="14">
        <f t="shared" si="1"/>
        <v>0.80600000000000005</v>
      </c>
      <c r="I15" s="15">
        <f t="shared" si="2"/>
        <v>4.6272460000000007E-4</v>
      </c>
      <c r="J15" s="15">
        <f t="shared" si="3"/>
        <v>5.2463106575963723E-6</v>
      </c>
      <c r="K15" s="15">
        <f t="shared" si="4"/>
        <v>2.2288076443688587E-7</v>
      </c>
      <c r="L15" s="15">
        <f t="shared" si="5"/>
        <v>1.0479853543822375E-5</v>
      </c>
      <c r="M15" s="15">
        <f t="shared" si="6"/>
        <v>0.24371752427495319</v>
      </c>
      <c r="N15" s="14">
        <f>_xlfn.STDEV.P(M14:M16)</f>
        <v>4.9945708801735411E-3</v>
      </c>
    </row>
    <row r="16" spans="1:15" s="14" customFormat="1" x14ac:dyDescent="0.25">
      <c r="A16" s="14" t="s">
        <v>194</v>
      </c>
      <c r="B16" s="14">
        <v>3.5091000000000001</v>
      </c>
      <c r="C16" s="14">
        <v>4.7004000000000001</v>
      </c>
      <c r="D16" s="14">
        <v>3.5131000000000001</v>
      </c>
      <c r="E16" s="5">
        <v>0.32990000000000003</v>
      </c>
      <c r="F16" s="24"/>
      <c r="G16" s="14">
        <f t="shared" si="0"/>
        <v>4.0000000000000036E-3</v>
      </c>
      <c r="H16" s="14">
        <f t="shared" si="1"/>
        <v>1.1873</v>
      </c>
      <c r="I16" s="15">
        <f t="shared" si="2"/>
        <v>6.8162893000000007E-4</v>
      </c>
      <c r="J16" s="15">
        <f t="shared" si="3"/>
        <v>7.7282191609977328E-6</v>
      </c>
      <c r="K16" s="15">
        <f t="shared" si="4"/>
        <v>2.1246162510109603E-7</v>
      </c>
      <c r="L16" s="15">
        <f t="shared" si="5"/>
        <v>9.9899456122535362E-6</v>
      </c>
      <c r="M16" s="15">
        <f t="shared" si="6"/>
        <v>0.2497486403063382</v>
      </c>
    </row>
    <row r="17" spans="1:14" s="16" customFormat="1" x14ac:dyDescent="0.25">
      <c r="A17" s="16" t="s">
        <v>195</v>
      </c>
      <c r="B17" s="16">
        <v>3.6107999999999998</v>
      </c>
      <c r="C17" s="16">
        <v>4.7213000000000003</v>
      </c>
      <c r="D17" s="16">
        <v>3.6139000000000001</v>
      </c>
      <c r="E17" s="16">
        <v>0.55530000000000002</v>
      </c>
      <c r="F17" s="24"/>
      <c r="G17" s="16">
        <f t="shared" si="0"/>
        <v>3.1000000000003247E-3</v>
      </c>
      <c r="H17" s="16">
        <f t="shared" si="1"/>
        <v>1.1074000000000002</v>
      </c>
      <c r="I17" s="17">
        <f t="shared" si="2"/>
        <v>6.357583400000001E-4</v>
      </c>
      <c r="J17" s="17">
        <f t="shared" si="3"/>
        <v>7.2081444444444453E-6</v>
      </c>
      <c r="K17" s="17">
        <f t="shared" si="4"/>
        <v>3.3355688416666676E-7</v>
      </c>
      <c r="L17" s="17">
        <f t="shared" si="5"/>
        <v>1.5683844693516673E-5</v>
      </c>
      <c r="M17" s="17">
        <f t="shared" si="6"/>
        <v>0.50593047398435587</v>
      </c>
      <c r="N17" s="20">
        <f>AVERAGE(M17:M19)</f>
        <v>0.49541627816831779</v>
      </c>
    </row>
    <row r="18" spans="1:14" s="16" customFormat="1" x14ac:dyDescent="0.25">
      <c r="A18" s="16" t="s">
        <v>196</v>
      </c>
      <c r="B18" s="16">
        <v>3.585</v>
      </c>
      <c r="C18" s="16">
        <v>4.6680999999999999</v>
      </c>
      <c r="D18" s="16">
        <v>3.5891999999999999</v>
      </c>
      <c r="E18" s="16">
        <v>0.7651</v>
      </c>
      <c r="F18" s="24"/>
      <c r="G18" s="16">
        <f t="shared" si="0"/>
        <v>4.1999999999999815E-3</v>
      </c>
      <c r="H18" s="16">
        <f t="shared" si="1"/>
        <v>1.0789</v>
      </c>
      <c r="I18" s="17">
        <f t="shared" si="2"/>
        <v>6.1939649000000002E-4</v>
      </c>
      <c r="J18" s="17">
        <f t="shared" si="3"/>
        <v>7.0226359410430836E-6</v>
      </c>
      <c r="K18" s="17">
        <f t="shared" si="4"/>
        <v>4.4775156320767191E-7</v>
      </c>
      <c r="L18" s="17">
        <f t="shared" si="5"/>
        <v>2.1053278502024736E-5</v>
      </c>
      <c r="M18" s="17">
        <f t="shared" si="6"/>
        <v>0.50126853576249597</v>
      </c>
      <c r="N18" s="20">
        <f>_xlfn.STDEV.P(M17:M19)</f>
        <v>1.1728285322748418E-2</v>
      </c>
    </row>
    <row r="19" spans="1:14" s="16" customFormat="1" x14ac:dyDescent="0.25">
      <c r="A19" s="16" t="s">
        <v>197</v>
      </c>
      <c r="B19" s="16">
        <v>3.5186999999999999</v>
      </c>
      <c r="C19" s="16">
        <v>4.5171999999999999</v>
      </c>
      <c r="D19" s="16">
        <v>3.5228999999999999</v>
      </c>
      <c r="E19" s="16">
        <v>0.79339999999999999</v>
      </c>
      <c r="F19" s="24"/>
      <c r="G19" s="16">
        <f t="shared" si="0"/>
        <v>4.1999999999999815E-3</v>
      </c>
      <c r="H19" s="16">
        <f t="shared" si="1"/>
        <v>0.99429999999999996</v>
      </c>
      <c r="I19" s="17">
        <f t="shared" si="2"/>
        <v>5.7082762999999996E-4</v>
      </c>
      <c r="J19" s="17">
        <f t="shared" si="3"/>
        <v>6.4719685941043081E-6</v>
      </c>
      <c r="K19" s="17">
        <f t="shared" si="4"/>
        <v>4.2790499021352987E-7</v>
      </c>
      <c r="L19" s="17">
        <f t="shared" si="5"/>
        <v>2.0120092639840176E-5</v>
      </c>
      <c r="M19" s="17">
        <f t="shared" si="6"/>
        <v>0.47904982475810154</v>
      </c>
    </row>
  </sheetData>
  <phoneticPr fontId="5" type="noConversion"/>
  <pageMargins left="0.7" right="0.7" top="0.75" bottom="0.75" header="0.3" footer="0.3"/>
  <pageSetup paperSize="9" orientation="portrait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F852CF-FCC5-4737-B271-171934A7D3F0}">
  <dimension ref="A1:O19"/>
  <sheetViews>
    <sheetView workbookViewId="0">
      <selection sqref="A1:XFD1048576"/>
    </sheetView>
  </sheetViews>
  <sheetFormatPr defaultRowHeight="15" x14ac:dyDescent="0.25"/>
  <cols>
    <col min="1" max="1" width="18.42578125" customWidth="1"/>
    <col min="2" max="2" width="18" customWidth="1"/>
    <col min="3" max="3" width="20.28515625" customWidth="1"/>
    <col min="4" max="4" width="17" customWidth="1"/>
    <col min="5" max="5" width="15.85546875" customWidth="1"/>
    <col min="6" max="6" width="21.5703125" customWidth="1"/>
    <col min="7" max="7" width="12.42578125" customWidth="1"/>
    <col min="8" max="8" width="22" customWidth="1"/>
    <col min="11" max="11" width="19.28515625" customWidth="1"/>
    <col min="12" max="12" width="19.140625" customWidth="1"/>
    <col min="13" max="13" width="25.7109375" customWidth="1"/>
    <col min="14" max="14" width="17.85546875" customWidth="1"/>
  </cols>
  <sheetData>
    <row r="1" spans="1:15" ht="22.5" customHeight="1" x14ac:dyDescent="0.25">
      <c r="A1" s="1" t="s">
        <v>2</v>
      </c>
      <c r="B1" s="2" t="s">
        <v>12</v>
      </c>
      <c r="C1" s="2" t="s">
        <v>1</v>
      </c>
      <c r="D1" s="2" t="s">
        <v>0</v>
      </c>
      <c r="E1" s="2" t="s">
        <v>7</v>
      </c>
      <c r="F1" s="3" t="s">
        <v>3</v>
      </c>
      <c r="G1" s="4" t="s">
        <v>4</v>
      </c>
      <c r="H1" s="4" t="s">
        <v>17</v>
      </c>
      <c r="I1" s="4" t="s">
        <v>5</v>
      </c>
      <c r="J1" s="4" t="s">
        <v>6</v>
      </c>
      <c r="K1" s="4" t="s">
        <v>8</v>
      </c>
      <c r="L1" s="4" t="s">
        <v>9</v>
      </c>
      <c r="M1" s="4" t="s">
        <v>10</v>
      </c>
      <c r="N1" s="19" t="s">
        <v>35</v>
      </c>
      <c r="O1" s="18"/>
    </row>
    <row r="2" spans="1:15" s="5" customFormat="1" x14ac:dyDescent="0.25">
      <c r="A2" s="5" t="s">
        <v>198</v>
      </c>
      <c r="B2" s="5">
        <v>3.5552000000000001</v>
      </c>
      <c r="C2" s="44">
        <v>4.7428999999999997</v>
      </c>
      <c r="D2" s="5">
        <v>3.5579999999999998</v>
      </c>
      <c r="E2" s="5">
        <v>8.0000000000000002E-3</v>
      </c>
      <c r="F2" s="21" t="s">
        <v>16</v>
      </c>
      <c r="G2" s="5">
        <f>D2-B2</f>
        <v>2.7999999999996916E-3</v>
      </c>
      <c r="H2" s="5">
        <f>C2-B2-G2</f>
        <v>1.1848999999999998</v>
      </c>
      <c r="I2" s="6">
        <f>(H2*$F$3)/100</f>
        <v>8.8452784999999983E-4</v>
      </c>
      <c r="J2" s="6">
        <f>I2/$F$9</f>
        <v>1.0028660430839001E-5</v>
      </c>
      <c r="K2" s="6">
        <f>E2*J2/12</f>
        <v>6.6857736205593343E-9</v>
      </c>
      <c r="L2" s="6">
        <f>K2*$F$7</f>
        <v>3.143650756386999E-7</v>
      </c>
      <c r="M2" s="6">
        <f>(L2/G2)*100</f>
        <v>1.1227324129954806E-2</v>
      </c>
      <c r="N2" s="5">
        <f>AVERAGE(M2:M4)</f>
        <v>1.2393901053373582E-2</v>
      </c>
    </row>
    <row r="3" spans="1:15" s="5" customFormat="1" x14ac:dyDescent="0.25">
      <c r="A3" s="5" t="s">
        <v>199</v>
      </c>
      <c r="B3" s="5">
        <v>3.5687000000000002</v>
      </c>
      <c r="C3" s="5">
        <v>4.7270000000000003</v>
      </c>
      <c r="D3" s="5">
        <v>3.5720999999999998</v>
      </c>
      <c r="E3" s="5">
        <v>1.37E-2</v>
      </c>
      <c r="F3" s="22">
        <v>7.4649999999999994E-2</v>
      </c>
      <c r="G3" s="5">
        <f t="shared" ref="G3:G19" si="0">D3-B3</f>
        <v>3.3999999999996255E-3</v>
      </c>
      <c r="H3" s="5">
        <f t="shared" ref="H3:H19" si="1">C3-B3-G3</f>
        <v>1.1549000000000005</v>
      </c>
      <c r="I3" s="6">
        <f t="shared" ref="I3:I19" si="2">(H3*$F$3)/100</f>
        <v>8.6213285000000034E-4</v>
      </c>
      <c r="J3" s="6">
        <f t="shared" ref="J3:J19" si="3">I3/$F$9</f>
        <v>9.7747488662131556E-6</v>
      </c>
      <c r="K3" s="6">
        <f t="shared" ref="K3:K19" si="4">E3*J3/12</f>
        <v>1.1159504955593353E-8</v>
      </c>
      <c r="L3" s="6">
        <f t="shared" ref="L3:L19" si="5">K3*$F$7</f>
        <v>5.2471992301199948E-7</v>
      </c>
      <c r="M3" s="6">
        <f t="shared" ref="M3:M19" si="6">(L3/G3)*100</f>
        <v>1.5432938912119332E-2</v>
      </c>
      <c r="N3" s="5">
        <f>_xlfn.STDEV.P(M2:M4)</f>
        <v>2.1681607243213274E-3</v>
      </c>
    </row>
    <row r="4" spans="1:15" s="5" customFormat="1" x14ac:dyDescent="0.25">
      <c r="A4" s="5" t="s">
        <v>200</v>
      </c>
      <c r="B4" s="5">
        <v>3.4295</v>
      </c>
      <c r="C4" s="5">
        <v>4.9541000000000004</v>
      </c>
      <c r="D4" s="5">
        <v>3.4329999999999998</v>
      </c>
      <c r="E4" s="5">
        <v>7.3000000000000001E-3</v>
      </c>
      <c r="F4" s="23"/>
      <c r="G4" s="5">
        <f t="shared" si="0"/>
        <v>3.4999999999998366E-3</v>
      </c>
      <c r="H4" s="5">
        <f t="shared" si="1"/>
        <v>1.5211000000000006</v>
      </c>
      <c r="I4" s="6">
        <f t="shared" si="2"/>
        <v>1.1355011500000004E-3</v>
      </c>
      <c r="J4" s="6">
        <f t="shared" si="3"/>
        <v>1.2874162698412703E-5</v>
      </c>
      <c r="K4" s="6">
        <f t="shared" si="4"/>
        <v>7.831782308201061E-9</v>
      </c>
      <c r="L4" s="6">
        <f t="shared" si="5"/>
        <v>3.682504041316139E-7</v>
      </c>
      <c r="M4" s="6">
        <f t="shared" si="6"/>
        <v>1.0521440118046604E-2</v>
      </c>
      <c r="N4" s="7"/>
    </row>
    <row r="5" spans="1:15" s="8" customFormat="1" x14ac:dyDescent="0.25">
      <c r="A5" s="8" t="s">
        <v>201</v>
      </c>
      <c r="B5" s="8">
        <v>3.5712000000000002</v>
      </c>
      <c r="C5" s="8">
        <v>4.8102999999999998</v>
      </c>
      <c r="D5" s="8">
        <v>3.5758000000000001</v>
      </c>
      <c r="E5" s="8">
        <v>0.33260000000000001</v>
      </c>
      <c r="F5" s="24"/>
      <c r="G5" s="8">
        <f t="shared" si="0"/>
        <v>4.5999999999999375E-3</v>
      </c>
      <c r="H5" s="8">
        <f t="shared" si="1"/>
        <v>1.2344999999999997</v>
      </c>
      <c r="I5" s="9">
        <f t="shared" si="2"/>
        <v>9.2155424999999975E-4</v>
      </c>
      <c r="J5" s="9">
        <f t="shared" si="3"/>
        <v>1.0448460884353738E-5</v>
      </c>
      <c r="K5" s="9">
        <f t="shared" si="4"/>
        <v>2.8959650751133778E-7</v>
      </c>
      <c r="L5" s="9">
        <f t="shared" si="5"/>
        <v>1.3616827783183104E-5</v>
      </c>
      <c r="M5" s="9">
        <f t="shared" si="6"/>
        <v>0.29601799528659323</v>
      </c>
      <c r="N5" s="8">
        <f>AVERAGE(M5:M7)</f>
        <v>0.31158882682925576</v>
      </c>
    </row>
    <row r="6" spans="1:15" s="8" customFormat="1" x14ac:dyDescent="0.25">
      <c r="A6" s="8" t="s">
        <v>202</v>
      </c>
      <c r="B6" s="8">
        <v>3.5272000000000001</v>
      </c>
      <c r="C6" s="8">
        <v>4.6875999999999998</v>
      </c>
      <c r="D6" s="8">
        <v>3.5316000000000001</v>
      </c>
      <c r="E6" s="8">
        <v>0.36399999999999999</v>
      </c>
      <c r="F6" s="23" t="s">
        <v>13</v>
      </c>
      <c r="G6" s="8">
        <f t="shared" si="0"/>
        <v>4.3999999999999595E-3</v>
      </c>
      <c r="H6" s="8">
        <f t="shared" si="1"/>
        <v>1.1559999999999997</v>
      </c>
      <c r="I6" s="9">
        <f t="shared" si="2"/>
        <v>8.6295399999999965E-4</v>
      </c>
      <c r="J6" s="9">
        <f t="shared" si="3"/>
        <v>9.7840589569160956E-6</v>
      </c>
      <c r="K6" s="9">
        <f t="shared" si="4"/>
        <v>2.9678312169312154E-7</v>
      </c>
      <c r="L6" s="9">
        <f t="shared" si="5"/>
        <v>1.3954742382010575E-5</v>
      </c>
      <c r="M6" s="9">
        <f t="shared" si="6"/>
        <v>0.31715323595478873</v>
      </c>
      <c r="N6" s="8">
        <f>_xlfn.STDEV.P(M5:M7)</f>
        <v>1.1158583145368725E-2</v>
      </c>
    </row>
    <row r="7" spans="1:15" s="8" customFormat="1" x14ac:dyDescent="0.25">
      <c r="A7" s="8" t="s">
        <v>203</v>
      </c>
      <c r="B7" s="8">
        <v>3.5274999999999999</v>
      </c>
      <c r="C7" s="8">
        <v>4.7081</v>
      </c>
      <c r="D7" s="8">
        <v>3.5314000000000001</v>
      </c>
      <c r="E7" s="8">
        <v>0.32140000000000002</v>
      </c>
      <c r="F7" s="24">
        <v>47.02</v>
      </c>
      <c r="G7" s="8">
        <f t="shared" si="0"/>
        <v>3.9000000000002366E-3</v>
      </c>
      <c r="H7" s="8">
        <f t="shared" si="1"/>
        <v>1.1766999999999999</v>
      </c>
      <c r="I7" s="9">
        <f t="shared" si="2"/>
        <v>8.7840654999999973E-4</v>
      </c>
      <c r="J7" s="9">
        <f t="shared" si="3"/>
        <v>9.959257936507933E-6</v>
      </c>
      <c r="K7" s="9">
        <f t="shared" si="4"/>
        <v>2.6674212506613749E-7</v>
      </c>
      <c r="L7" s="9">
        <f t="shared" si="5"/>
        <v>1.2542214720609787E-5</v>
      </c>
      <c r="M7" s="9">
        <f t="shared" si="6"/>
        <v>0.32159524924638527</v>
      </c>
    </row>
    <row r="8" spans="1:15" s="10" customFormat="1" x14ac:dyDescent="0.25">
      <c r="A8" s="10" t="s">
        <v>204</v>
      </c>
      <c r="B8" s="10">
        <v>3.5125999999999999</v>
      </c>
      <c r="C8" s="10">
        <v>4.9192</v>
      </c>
      <c r="D8" s="10">
        <v>3.5165000000000002</v>
      </c>
      <c r="E8" s="10">
        <v>0.23780000000000001</v>
      </c>
      <c r="F8" s="23" t="s">
        <v>14</v>
      </c>
      <c r="G8" s="10">
        <f t="shared" si="0"/>
        <v>3.9000000000002366E-3</v>
      </c>
      <c r="H8" s="10">
        <f t="shared" si="1"/>
        <v>1.4026999999999998</v>
      </c>
      <c r="I8" s="11">
        <f t="shared" si="2"/>
        <v>1.0471155499999999E-3</v>
      </c>
      <c r="J8" s="11">
        <f t="shared" si="3"/>
        <v>1.1872058390022674E-5</v>
      </c>
      <c r="K8" s="11">
        <f t="shared" si="4"/>
        <v>2.3526462376228266E-7</v>
      </c>
      <c r="L8" s="11">
        <f t="shared" si="5"/>
        <v>1.1062142609302531E-5</v>
      </c>
      <c r="M8" s="11">
        <f t="shared" si="6"/>
        <v>0.28364468228979128</v>
      </c>
      <c r="N8" s="5">
        <f>AVERAGE(M8:M10)</f>
        <v>0.27739968551459265</v>
      </c>
    </row>
    <row r="9" spans="1:15" s="10" customFormat="1" x14ac:dyDescent="0.25">
      <c r="A9" s="10" t="s">
        <v>205</v>
      </c>
      <c r="B9" s="10">
        <v>3.4472999999999998</v>
      </c>
      <c r="C9" s="10">
        <v>4.7336999999999998</v>
      </c>
      <c r="D9" s="10">
        <v>3.4512999999999998</v>
      </c>
      <c r="E9" s="10">
        <v>0.26329999999999998</v>
      </c>
      <c r="F9" s="25">
        <v>88.2</v>
      </c>
      <c r="G9" s="10">
        <f t="shared" si="0"/>
        <v>4.0000000000000036E-3</v>
      </c>
      <c r="H9" s="10">
        <f t="shared" si="1"/>
        <v>1.2824</v>
      </c>
      <c r="I9" s="11">
        <f t="shared" si="2"/>
        <v>9.5731159999999996E-4</v>
      </c>
      <c r="J9" s="11">
        <f t="shared" si="3"/>
        <v>1.0853873015873015E-5</v>
      </c>
      <c r="K9" s="11">
        <f t="shared" si="4"/>
        <v>2.3815206375661373E-7</v>
      </c>
      <c r="L9" s="11">
        <f t="shared" si="5"/>
        <v>1.1197910037835978E-5</v>
      </c>
      <c r="M9" s="11">
        <f t="shared" si="6"/>
        <v>0.27994775094589924</v>
      </c>
      <c r="N9" s="5">
        <f>_xlfn.STDEV.P(M8:M10)</f>
        <v>6.3981915448021289E-3</v>
      </c>
    </row>
    <row r="10" spans="1:15" s="10" customFormat="1" x14ac:dyDescent="0.25">
      <c r="A10" s="10" t="s">
        <v>206</v>
      </c>
      <c r="B10" s="10">
        <v>3.5552000000000001</v>
      </c>
      <c r="C10" s="10">
        <v>4.9044999999999996</v>
      </c>
      <c r="D10" s="10">
        <v>3.5594000000000001</v>
      </c>
      <c r="E10" s="10">
        <v>0.25290000000000001</v>
      </c>
      <c r="F10" s="23" t="s">
        <v>15</v>
      </c>
      <c r="G10" s="10">
        <f t="shared" si="0"/>
        <v>4.1999999999999815E-3</v>
      </c>
      <c r="H10" s="10">
        <f t="shared" si="1"/>
        <v>1.3450999999999995</v>
      </c>
      <c r="I10" s="11">
        <f t="shared" si="2"/>
        <v>1.0041171499999995E-3</v>
      </c>
      <c r="J10" s="11">
        <f t="shared" si="3"/>
        <v>1.1384548185941037E-5</v>
      </c>
      <c r="K10" s="11">
        <f t="shared" si="4"/>
        <v>2.399293530187074E-7</v>
      </c>
      <c r="L10" s="11">
        <f t="shared" si="5"/>
        <v>1.1281478178939622E-5</v>
      </c>
      <c r="M10" s="11">
        <f t="shared" si="6"/>
        <v>0.26860662330808738</v>
      </c>
    </row>
    <row r="11" spans="1:15" s="12" customFormat="1" x14ac:dyDescent="0.25">
      <c r="A11" s="12" t="s">
        <v>207</v>
      </c>
      <c r="B11" s="12">
        <v>3.6122999999999998</v>
      </c>
      <c r="C11" s="12">
        <v>4.9627999999999997</v>
      </c>
      <c r="D11" s="12">
        <v>3.6162999999999998</v>
      </c>
      <c r="E11" s="12">
        <v>0.15310000000000001</v>
      </c>
      <c r="F11" s="22">
        <v>6.0220000000000003E+23</v>
      </c>
      <c r="G11" s="12">
        <f t="shared" si="0"/>
        <v>4.0000000000000036E-3</v>
      </c>
      <c r="H11" s="12">
        <f t="shared" si="1"/>
        <v>1.3464999999999998</v>
      </c>
      <c r="I11" s="13">
        <f t="shared" si="2"/>
        <v>1.0051622499999996E-3</v>
      </c>
      <c r="J11" s="13">
        <f t="shared" si="3"/>
        <v>1.1396397392290245E-5</v>
      </c>
      <c r="K11" s="13">
        <f t="shared" si="4"/>
        <v>1.4539903672996973E-7</v>
      </c>
      <c r="L11" s="13">
        <f t="shared" si="5"/>
        <v>6.8366627070431771E-6</v>
      </c>
      <c r="M11" s="13">
        <f t="shared" si="6"/>
        <v>0.17091656767607927</v>
      </c>
      <c r="N11" s="12">
        <f>AVERAGE(M11:M13)</f>
        <v>0.18233745407258115</v>
      </c>
    </row>
    <row r="12" spans="1:15" s="12" customFormat="1" x14ac:dyDescent="0.25">
      <c r="A12" s="12" t="s">
        <v>208</v>
      </c>
      <c r="B12" s="12">
        <v>3.5390999999999999</v>
      </c>
      <c r="C12" s="12">
        <v>4.7731000000000003</v>
      </c>
      <c r="D12" s="12">
        <v>3.5434000000000001</v>
      </c>
      <c r="E12" s="12">
        <v>0.16489999999999999</v>
      </c>
      <c r="F12" s="24"/>
      <c r="G12" s="12">
        <f t="shared" si="0"/>
        <v>4.3000000000001926E-3</v>
      </c>
      <c r="H12" s="12">
        <f t="shared" si="1"/>
        <v>1.2297000000000002</v>
      </c>
      <c r="I12" s="13">
        <f t="shared" si="2"/>
        <v>9.1797105000000008E-4</v>
      </c>
      <c r="J12" s="13">
        <f t="shared" si="3"/>
        <v>1.0407835034013605E-5</v>
      </c>
      <c r="K12" s="13">
        <f t="shared" si="4"/>
        <v>1.4302099975907029E-7</v>
      </c>
      <c r="L12" s="13">
        <f t="shared" si="5"/>
        <v>6.7248474086714849E-6</v>
      </c>
      <c r="M12" s="13">
        <f t="shared" si="6"/>
        <v>0.15639180020165544</v>
      </c>
      <c r="N12" s="12">
        <f>_xlfn.STDEV.P(M11:M13)</f>
        <v>2.7079339802568964E-2</v>
      </c>
    </row>
    <row r="13" spans="1:15" s="12" customFormat="1" x14ac:dyDescent="0.25">
      <c r="A13" s="12" t="s">
        <v>209</v>
      </c>
      <c r="B13" s="12">
        <v>3.5505</v>
      </c>
      <c r="C13" s="12">
        <v>4.7321999999999997</v>
      </c>
      <c r="D13" s="12">
        <v>3.5547</v>
      </c>
      <c r="E13" s="12">
        <v>0.23630000000000001</v>
      </c>
      <c r="F13" s="24"/>
      <c r="G13" s="12">
        <f t="shared" si="0"/>
        <v>4.1999999999999815E-3</v>
      </c>
      <c r="H13" s="12">
        <f t="shared" si="1"/>
        <v>1.1774999999999998</v>
      </c>
      <c r="I13" s="13">
        <f t="shared" si="2"/>
        <v>8.7900374999999977E-4</v>
      </c>
      <c r="J13" s="13">
        <f t="shared" si="3"/>
        <v>9.9660289115646223E-6</v>
      </c>
      <c r="K13" s="13">
        <f t="shared" si="4"/>
        <v>1.9624771931689335E-7</v>
      </c>
      <c r="L13" s="13">
        <f t="shared" si="5"/>
        <v>9.2275677622803257E-6</v>
      </c>
      <c r="M13" s="13">
        <f t="shared" si="6"/>
        <v>0.21970399434000873</v>
      </c>
    </row>
    <row r="14" spans="1:15" s="14" customFormat="1" x14ac:dyDescent="0.25">
      <c r="F14" s="24"/>
      <c r="G14" s="14">
        <f t="shared" si="0"/>
        <v>0</v>
      </c>
      <c r="H14" s="14">
        <f t="shared" si="1"/>
        <v>0</v>
      </c>
      <c r="I14" s="15">
        <f t="shared" si="2"/>
        <v>0</v>
      </c>
      <c r="J14" s="15">
        <f t="shared" si="3"/>
        <v>0</v>
      </c>
      <c r="K14" s="15">
        <f t="shared" si="4"/>
        <v>0</v>
      </c>
      <c r="L14" s="15">
        <f t="shared" si="5"/>
        <v>0</v>
      </c>
      <c r="M14" s="15" t="e">
        <f t="shared" si="6"/>
        <v>#DIV/0!</v>
      </c>
      <c r="N14" s="14" t="e">
        <f>AVERAGE(M14:M16)</f>
        <v>#DIV/0!</v>
      </c>
    </row>
    <row r="15" spans="1:15" s="14" customFormat="1" x14ac:dyDescent="0.25">
      <c r="F15" s="24"/>
      <c r="G15" s="14">
        <f t="shared" si="0"/>
        <v>0</v>
      </c>
      <c r="H15" s="14">
        <f t="shared" si="1"/>
        <v>0</v>
      </c>
      <c r="I15" s="15">
        <f t="shared" si="2"/>
        <v>0</v>
      </c>
      <c r="J15" s="15">
        <f t="shared" si="3"/>
        <v>0</v>
      </c>
      <c r="K15" s="15">
        <f t="shared" si="4"/>
        <v>0</v>
      </c>
      <c r="L15" s="15">
        <f t="shared" si="5"/>
        <v>0</v>
      </c>
      <c r="M15" s="15" t="e">
        <f t="shared" si="6"/>
        <v>#DIV/0!</v>
      </c>
      <c r="N15" s="14" t="e">
        <f>_xlfn.STDEV.P(M14:M16)</f>
        <v>#DIV/0!</v>
      </c>
    </row>
    <row r="16" spans="1:15" s="14" customFormat="1" x14ac:dyDescent="0.25">
      <c r="F16" s="24"/>
      <c r="G16" s="14">
        <f t="shared" si="0"/>
        <v>0</v>
      </c>
      <c r="H16" s="14">
        <f t="shared" si="1"/>
        <v>0</v>
      </c>
      <c r="I16" s="15">
        <f t="shared" si="2"/>
        <v>0</v>
      </c>
      <c r="J16" s="15">
        <f t="shared" si="3"/>
        <v>0</v>
      </c>
      <c r="K16" s="15">
        <f t="shared" si="4"/>
        <v>0</v>
      </c>
      <c r="L16" s="15">
        <f t="shared" si="5"/>
        <v>0</v>
      </c>
      <c r="M16" s="15" t="e">
        <f t="shared" si="6"/>
        <v>#DIV/0!</v>
      </c>
    </row>
    <row r="17" spans="6:14" s="16" customFormat="1" x14ac:dyDescent="0.25">
      <c r="F17" s="24"/>
      <c r="G17" s="16">
        <f t="shared" si="0"/>
        <v>0</v>
      </c>
      <c r="H17" s="16">
        <f t="shared" si="1"/>
        <v>0</v>
      </c>
      <c r="I17" s="17">
        <f t="shared" si="2"/>
        <v>0</v>
      </c>
      <c r="J17" s="17">
        <f t="shared" si="3"/>
        <v>0</v>
      </c>
      <c r="K17" s="17">
        <f t="shared" si="4"/>
        <v>0</v>
      </c>
      <c r="L17" s="17">
        <f t="shared" si="5"/>
        <v>0</v>
      </c>
      <c r="M17" s="17" t="e">
        <f t="shared" si="6"/>
        <v>#DIV/0!</v>
      </c>
      <c r="N17" s="20" t="e">
        <f>AVERAGE(M17:M19)</f>
        <v>#DIV/0!</v>
      </c>
    </row>
    <row r="18" spans="6:14" s="16" customFormat="1" x14ac:dyDescent="0.25">
      <c r="F18" s="24"/>
      <c r="G18" s="16">
        <f t="shared" si="0"/>
        <v>0</v>
      </c>
      <c r="H18" s="16">
        <f t="shared" si="1"/>
        <v>0</v>
      </c>
      <c r="I18" s="17">
        <f t="shared" si="2"/>
        <v>0</v>
      </c>
      <c r="J18" s="17">
        <f t="shared" si="3"/>
        <v>0</v>
      </c>
      <c r="K18" s="17">
        <f t="shared" si="4"/>
        <v>0</v>
      </c>
      <c r="L18" s="17">
        <f t="shared" si="5"/>
        <v>0</v>
      </c>
      <c r="M18" s="17" t="e">
        <f t="shared" si="6"/>
        <v>#DIV/0!</v>
      </c>
      <c r="N18" s="20" t="e">
        <f>_xlfn.STDEV.P(M17:M19)</f>
        <v>#DIV/0!</v>
      </c>
    </row>
    <row r="19" spans="6:14" s="16" customFormat="1" x14ac:dyDescent="0.25">
      <c r="F19" s="24"/>
      <c r="G19" s="16">
        <f t="shared" si="0"/>
        <v>0</v>
      </c>
      <c r="H19" s="16">
        <f t="shared" si="1"/>
        <v>0</v>
      </c>
      <c r="I19" s="17">
        <f t="shared" si="2"/>
        <v>0</v>
      </c>
      <c r="J19" s="17">
        <f t="shared" si="3"/>
        <v>0</v>
      </c>
      <c r="K19" s="17">
        <f t="shared" si="4"/>
        <v>0</v>
      </c>
      <c r="L19" s="17">
        <f t="shared" si="5"/>
        <v>0</v>
      </c>
      <c r="M19" s="17" t="e">
        <f t="shared" si="6"/>
        <v>#DIV/0!</v>
      </c>
    </row>
  </sheetData>
  <phoneticPr fontId="5" type="noConversion"/>
  <pageMargins left="0.7" right="0.7" top="0.75" bottom="0.75" header="0.3" footer="0.3"/>
  <pageSetup paperSize="9" orientation="portrait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5A4735-C9E3-4BF6-92DC-5D3ED54EE037}">
  <dimension ref="A1:O31"/>
  <sheetViews>
    <sheetView zoomScale="150" zoomScaleNormal="150" workbookViewId="0">
      <selection activeCell="N5" sqref="N5"/>
    </sheetView>
  </sheetViews>
  <sheetFormatPr defaultRowHeight="15" x14ac:dyDescent="0.25"/>
  <cols>
    <col min="1" max="1" width="14.42578125" customWidth="1"/>
    <col min="2" max="2" width="14.5703125" customWidth="1"/>
    <col min="3" max="3" width="16.85546875" customWidth="1"/>
    <col min="4" max="4" width="13.5703125" customWidth="1"/>
    <col min="5" max="5" width="13" customWidth="1"/>
    <col min="6" max="6" width="19.42578125" bestFit="1" customWidth="1"/>
  </cols>
  <sheetData>
    <row r="1" spans="1:15" ht="22.5" customHeight="1" x14ac:dyDescent="0.25">
      <c r="A1" s="1" t="s">
        <v>2</v>
      </c>
      <c r="B1" s="2" t="s">
        <v>12</v>
      </c>
      <c r="C1" s="2" t="s">
        <v>1</v>
      </c>
      <c r="D1" s="2" t="s">
        <v>0</v>
      </c>
      <c r="E1" s="2" t="s">
        <v>7</v>
      </c>
      <c r="F1" s="3" t="s">
        <v>3</v>
      </c>
      <c r="G1" s="4" t="s">
        <v>4</v>
      </c>
      <c r="H1" s="4" t="s">
        <v>17</v>
      </c>
      <c r="I1" s="4" t="s">
        <v>5</v>
      </c>
      <c r="J1" s="4" t="s">
        <v>6</v>
      </c>
      <c r="K1" s="4" t="s">
        <v>8</v>
      </c>
      <c r="L1" s="4" t="s">
        <v>9</v>
      </c>
      <c r="M1" s="4" t="s">
        <v>10</v>
      </c>
      <c r="N1" s="19" t="s">
        <v>35</v>
      </c>
      <c r="O1" s="18"/>
    </row>
    <row r="2" spans="1:15" s="5" customFormat="1" x14ac:dyDescent="0.25">
      <c r="A2" s="5" t="s">
        <v>210</v>
      </c>
      <c r="B2" s="5">
        <v>3.5566</v>
      </c>
      <c r="C2" s="5">
        <v>4.9085999999999999</v>
      </c>
      <c r="D2" s="5">
        <v>3.5619000000000001</v>
      </c>
      <c r="E2" s="5">
        <v>6.7081999999999997</v>
      </c>
      <c r="F2" s="21" t="s">
        <v>16</v>
      </c>
      <c r="G2" s="5">
        <f>D2-B2</f>
        <v>5.3000000000000824E-3</v>
      </c>
      <c r="H2" s="5">
        <f>C2-B2-G2</f>
        <v>1.3466999999999998</v>
      </c>
      <c r="I2" s="6">
        <f>(H2*$F$3)/100</f>
        <v>7.5819210000000001E-4</v>
      </c>
      <c r="J2" s="6">
        <f>I2/$F$9</f>
        <v>8.5962823129251704E-6</v>
      </c>
      <c r="K2" s="6">
        <f>(E2*J2)/12</f>
        <v>4.8054650842970527E-6</v>
      </c>
      <c r="L2" s="6">
        <f>K2*$F$7</f>
        <v>2.2595296826364742E-4</v>
      </c>
      <c r="M2" s="6">
        <f>(L2/G2)*100</f>
        <v>4.2632635521442248</v>
      </c>
      <c r="N2" s="5">
        <f>AVERAGE(M2:M4)</f>
        <v>2.1830175740768429</v>
      </c>
    </row>
    <row r="3" spans="1:15" s="5" customFormat="1" x14ac:dyDescent="0.25">
      <c r="A3" s="5" t="s">
        <v>211</v>
      </c>
      <c r="B3" s="5">
        <v>3.5310000000000001</v>
      </c>
      <c r="C3" s="5">
        <v>4.8875000000000002</v>
      </c>
      <c r="D3" s="5">
        <v>3.5364</v>
      </c>
      <c r="E3" s="5">
        <v>2.8599000000000001</v>
      </c>
      <c r="F3" s="22">
        <v>5.6300000000000003E-2</v>
      </c>
      <c r="G3" s="5">
        <f t="shared" ref="G3:G31" si="0">D3-B3</f>
        <v>5.3999999999998494E-3</v>
      </c>
      <c r="H3" s="5">
        <f t="shared" ref="H3:H31" si="1">C3-B3-G3</f>
        <v>1.3511000000000002</v>
      </c>
      <c r="I3" s="6">
        <f t="shared" ref="I3:I31" si="2">(H3*$F$3)/100</f>
        <v>7.6066930000000016E-4</v>
      </c>
      <c r="J3" s="6">
        <f t="shared" ref="J3:J31" si="3">I3/$F$9</f>
        <v>8.6243684807256251E-6</v>
      </c>
      <c r="K3" s="6">
        <f>(E3*J3)/12</f>
        <v>2.0554026181689346E-6</v>
      </c>
      <c r="L3" s="6">
        <f t="shared" ref="L3:L31" si="4">K3*$F$7</f>
        <v>9.6645031106303318E-5</v>
      </c>
      <c r="M3" s="6">
        <f t="shared" ref="M3:M31" si="5">(L3/G3)*100</f>
        <v>1.7897227982649262</v>
      </c>
      <c r="N3" s="5">
        <f>_xlfn.STDEV.P(M2:M4)</f>
        <v>1.5628935204440106</v>
      </c>
    </row>
    <row r="4" spans="1:15" s="5" customFormat="1" x14ac:dyDescent="0.25">
      <c r="A4" s="5" t="s">
        <v>212</v>
      </c>
      <c r="B4" s="5">
        <v>3.5306999999999999</v>
      </c>
      <c r="C4" s="5">
        <v>4.6886999999999999</v>
      </c>
      <c r="D4" s="5">
        <v>3.5352999999999999</v>
      </c>
      <c r="E4" s="5">
        <v>0.79100000000000004</v>
      </c>
      <c r="F4" s="23"/>
      <c r="G4" s="5">
        <f t="shared" si="0"/>
        <v>4.5999999999999375E-3</v>
      </c>
      <c r="H4" s="5">
        <f t="shared" si="1"/>
        <v>1.1534</v>
      </c>
      <c r="I4" s="6">
        <f t="shared" si="2"/>
        <v>6.4936420000000011E-4</v>
      </c>
      <c r="J4" s="6">
        <f t="shared" si="3"/>
        <v>7.3624058956916108E-6</v>
      </c>
      <c r="K4" s="6">
        <f>(E4*J4)/12</f>
        <v>4.8530525529100541E-7</v>
      </c>
      <c r="L4" s="6">
        <f t="shared" si="4"/>
        <v>2.2819053103783076E-5</v>
      </c>
      <c r="M4" s="6">
        <f t="shared" si="5"/>
        <v>0.49606637182137797</v>
      </c>
      <c r="N4" s="7"/>
    </row>
    <row r="5" spans="1:15" s="8" customFormat="1" x14ac:dyDescent="0.25">
      <c r="A5" s="8" t="s">
        <v>213</v>
      </c>
      <c r="B5" s="8">
        <v>3.5076999999999998</v>
      </c>
      <c r="C5" s="8">
        <v>4.8022</v>
      </c>
      <c r="D5" s="8">
        <v>3.5125000000000002</v>
      </c>
      <c r="E5" s="8">
        <v>0.93130000000000002</v>
      </c>
      <c r="F5" s="24"/>
      <c r="G5" s="8">
        <f t="shared" si="0"/>
        <v>4.8000000000003595E-3</v>
      </c>
      <c r="H5" s="8">
        <f t="shared" si="1"/>
        <v>1.2896999999999998</v>
      </c>
      <c r="I5" s="9">
        <f t="shared" si="2"/>
        <v>7.2610109999999986E-4</v>
      </c>
      <c r="J5" s="9">
        <f t="shared" si="3"/>
        <v>8.2324387755102017E-6</v>
      </c>
      <c r="K5" s="9">
        <f t="shared" ref="K5:K31" si="6">E5*J5/12</f>
        <v>6.3890585263605428E-7</v>
      </c>
      <c r="L5" s="9">
        <f t="shared" si="4"/>
        <v>3.0041353190947276E-5</v>
      </c>
      <c r="M5" s="9">
        <f t="shared" si="5"/>
        <v>0.62586152481135471</v>
      </c>
      <c r="N5" s="8">
        <f>AVERAGE(M5:M7)</f>
        <v>0.53536967128291491</v>
      </c>
    </row>
    <row r="6" spans="1:15" s="8" customFormat="1" x14ac:dyDescent="0.25">
      <c r="A6" s="8" t="s">
        <v>214</v>
      </c>
      <c r="B6" s="8">
        <v>3.5655999999999999</v>
      </c>
      <c r="C6" s="8">
        <v>4.9326999999999996</v>
      </c>
      <c r="D6" s="8">
        <v>3.5697999999999999</v>
      </c>
      <c r="E6" s="8">
        <v>0.49199999999999999</v>
      </c>
      <c r="F6" s="23" t="s">
        <v>13</v>
      </c>
      <c r="G6" s="8">
        <f t="shared" si="0"/>
        <v>4.1999999999999815E-3</v>
      </c>
      <c r="H6" s="8">
        <f t="shared" si="1"/>
        <v>1.3628999999999998</v>
      </c>
      <c r="I6" s="9">
        <f t="shared" si="2"/>
        <v>7.6731269999999994E-4</v>
      </c>
      <c r="J6" s="9">
        <f t="shared" si="3"/>
        <v>8.6996904761904745E-6</v>
      </c>
      <c r="K6" s="9">
        <f t="shared" si="6"/>
        <v>3.5668730952380949E-7</v>
      </c>
      <c r="L6" s="9">
        <f t="shared" si="4"/>
        <v>1.6771437293809523E-5</v>
      </c>
      <c r="M6" s="9">
        <f t="shared" si="5"/>
        <v>0.39931993556689521</v>
      </c>
      <c r="N6" s="8">
        <f>_xlfn.STDEV.P(M5:M7)</f>
        <v>9.7935058027975905E-2</v>
      </c>
    </row>
    <row r="7" spans="1:15" s="8" customFormat="1" x14ac:dyDescent="0.25">
      <c r="A7" s="8" t="s">
        <v>215</v>
      </c>
      <c r="B7" s="8">
        <v>3.5303</v>
      </c>
      <c r="C7" s="8">
        <v>4.859</v>
      </c>
      <c r="D7" s="8">
        <v>3.5350000000000001</v>
      </c>
      <c r="E7" s="8">
        <v>0.82450000000000001</v>
      </c>
      <c r="F7" s="24">
        <v>47.02</v>
      </c>
      <c r="G7" s="8">
        <f t="shared" si="0"/>
        <v>4.7000000000001485E-3</v>
      </c>
      <c r="H7" s="8">
        <f t="shared" si="1"/>
        <v>1.3239999999999998</v>
      </c>
      <c r="I7" s="9">
        <f t="shared" si="2"/>
        <v>7.4541199999999988E-4</v>
      </c>
      <c r="J7" s="9">
        <f t="shared" si="3"/>
        <v>8.4513832199546463E-6</v>
      </c>
      <c r="K7" s="9">
        <f t="shared" si="6"/>
        <v>5.8068045540438384E-7</v>
      </c>
      <c r="L7" s="9">
        <f t="shared" si="4"/>
        <v>2.730359501311413E-5</v>
      </c>
      <c r="M7" s="9">
        <f t="shared" si="5"/>
        <v>0.58092755347049507</v>
      </c>
    </row>
    <row r="8" spans="1:15" s="10" customFormat="1" x14ac:dyDescent="0.25">
      <c r="A8" s="10" t="s">
        <v>216</v>
      </c>
      <c r="B8" s="10">
        <v>3.5586000000000002</v>
      </c>
      <c r="C8" s="10">
        <v>4.8451000000000004</v>
      </c>
      <c r="D8" s="10">
        <v>3.5630999999999999</v>
      </c>
      <c r="E8" s="10">
        <v>0.75539999999999996</v>
      </c>
      <c r="F8" s="23" t="s">
        <v>14</v>
      </c>
      <c r="G8" s="10">
        <f t="shared" si="0"/>
        <v>4.4999999999997264E-3</v>
      </c>
      <c r="H8" s="10">
        <f t="shared" si="1"/>
        <v>1.2820000000000005</v>
      </c>
      <c r="I8" s="11">
        <f t="shared" si="2"/>
        <v>7.2176600000000031E-4</v>
      </c>
      <c r="J8" s="11">
        <f t="shared" si="3"/>
        <v>8.1832879818594144E-6</v>
      </c>
      <c r="K8" s="11">
        <f t="shared" si="6"/>
        <v>5.1513797845805018E-7</v>
      </c>
      <c r="L8" s="11">
        <f t="shared" si="4"/>
        <v>2.422178774709752E-5</v>
      </c>
      <c r="M8" s="11">
        <f t="shared" si="5"/>
        <v>0.53826194993553311</v>
      </c>
      <c r="N8" s="26">
        <f>AVERAGE(M8:M10)</f>
        <v>0.5290403982399291</v>
      </c>
    </row>
    <row r="9" spans="1:15" s="10" customFormat="1" x14ac:dyDescent="0.25">
      <c r="A9" s="10" t="s">
        <v>217</v>
      </c>
      <c r="B9" s="10">
        <v>3.5261999999999998</v>
      </c>
      <c r="C9" s="10">
        <v>4.8742999999999999</v>
      </c>
      <c r="D9" s="10">
        <v>3.5304000000000002</v>
      </c>
      <c r="E9" s="10">
        <v>0.60160000000000002</v>
      </c>
      <c r="F9" s="25">
        <v>88.2</v>
      </c>
      <c r="G9" s="10">
        <f t="shared" si="0"/>
        <v>4.2000000000004256E-3</v>
      </c>
      <c r="H9" s="10">
        <f t="shared" si="1"/>
        <v>1.3438999999999997</v>
      </c>
      <c r="I9" s="11">
        <f t="shared" si="2"/>
        <v>7.5661569999999978E-4</v>
      </c>
      <c r="J9" s="11">
        <f t="shared" si="3"/>
        <v>8.578409297052151E-6</v>
      </c>
      <c r="K9" s="11">
        <f t="shared" si="6"/>
        <v>4.3006425275888122E-7</v>
      </c>
      <c r="L9" s="11">
        <f t="shared" si="4"/>
        <v>2.0221621164722596E-5</v>
      </c>
      <c r="M9" s="11">
        <f t="shared" si="5"/>
        <v>0.4814671705885844</v>
      </c>
      <c r="N9" s="26">
        <f>_xlfn.STDEV.P(M8:M10)</f>
        <v>3.5679592923011864E-2</v>
      </c>
    </row>
    <row r="10" spans="1:15" s="10" customFormat="1" x14ac:dyDescent="0.25">
      <c r="A10" s="10" t="s">
        <v>218</v>
      </c>
      <c r="B10" s="10">
        <v>3.5308999999999999</v>
      </c>
      <c r="C10" s="10">
        <v>4.9135999999999997</v>
      </c>
      <c r="D10" s="10">
        <v>3.5354000000000001</v>
      </c>
      <c r="E10" s="10">
        <v>0.74070000000000003</v>
      </c>
      <c r="F10" s="23" t="s">
        <v>15</v>
      </c>
      <c r="G10" s="10">
        <f t="shared" si="0"/>
        <v>4.5000000000001705E-3</v>
      </c>
      <c r="H10" s="10">
        <f t="shared" si="1"/>
        <v>1.3781999999999996</v>
      </c>
      <c r="I10" s="11">
        <f t="shared" si="2"/>
        <v>7.759265999999998E-4</v>
      </c>
      <c r="J10" s="11">
        <f t="shared" si="3"/>
        <v>8.7973537414965956E-6</v>
      </c>
      <c r="K10" s="11">
        <f t="shared" si="6"/>
        <v>5.4301665969387733E-7</v>
      </c>
      <c r="L10" s="11">
        <f t="shared" si="4"/>
        <v>2.5532643338806112E-5</v>
      </c>
      <c r="M10" s="11">
        <f t="shared" si="5"/>
        <v>0.56739207419566995</v>
      </c>
    </row>
    <row r="11" spans="1:15" s="12" customFormat="1" x14ac:dyDescent="0.25">
      <c r="F11" s="22">
        <v>6.0220000000000003E+23</v>
      </c>
      <c r="G11" s="12">
        <f t="shared" si="0"/>
        <v>0</v>
      </c>
      <c r="H11" s="12">
        <f t="shared" si="1"/>
        <v>0</v>
      </c>
      <c r="I11" s="13">
        <f t="shared" si="2"/>
        <v>0</v>
      </c>
      <c r="J11" s="13">
        <f t="shared" si="3"/>
        <v>0</v>
      </c>
      <c r="K11" s="13">
        <f t="shared" si="6"/>
        <v>0</v>
      </c>
      <c r="L11" s="13">
        <f t="shared" si="4"/>
        <v>0</v>
      </c>
      <c r="M11" s="13" t="e">
        <f t="shared" si="5"/>
        <v>#DIV/0!</v>
      </c>
      <c r="N11" s="12" t="e">
        <f>AVERAGE(M11:M13)</f>
        <v>#DIV/0!</v>
      </c>
    </row>
    <row r="12" spans="1:15" s="12" customFormat="1" x14ac:dyDescent="0.25">
      <c r="F12" s="24"/>
      <c r="G12" s="12">
        <f t="shared" si="0"/>
        <v>0</v>
      </c>
      <c r="H12" s="12">
        <f t="shared" si="1"/>
        <v>0</v>
      </c>
      <c r="I12" s="13">
        <f t="shared" si="2"/>
        <v>0</v>
      </c>
      <c r="J12" s="13">
        <f t="shared" si="3"/>
        <v>0</v>
      </c>
      <c r="K12" s="13">
        <f t="shared" si="6"/>
        <v>0</v>
      </c>
      <c r="L12" s="13">
        <f t="shared" si="4"/>
        <v>0</v>
      </c>
      <c r="M12" s="13" t="e">
        <f t="shared" si="5"/>
        <v>#DIV/0!</v>
      </c>
      <c r="N12" s="12" t="e">
        <f>_xlfn.STDEV.P(M11:M13)</f>
        <v>#DIV/0!</v>
      </c>
    </row>
    <row r="13" spans="1:15" s="12" customFormat="1" x14ac:dyDescent="0.25">
      <c r="F13" s="24"/>
      <c r="G13" s="12">
        <f t="shared" si="0"/>
        <v>0</v>
      </c>
      <c r="H13" s="12">
        <f t="shared" si="1"/>
        <v>0</v>
      </c>
      <c r="I13" s="13">
        <f t="shared" si="2"/>
        <v>0</v>
      </c>
      <c r="J13" s="13">
        <f t="shared" si="3"/>
        <v>0</v>
      </c>
      <c r="K13" s="13">
        <f t="shared" si="6"/>
        <v>0</v>
      </c>
      <c r="L13" s="13">
        <f t="shared" si="4"/>
        <v>0</v>
      </c>
      <c r="M13" s="13" t="e">
        <f t="shared" si="5"/>
        <v>#DIV/0!</v>
      </c>
    </row>
    <row r="14" spans="1:15" s="14" customFormat="1" x14ac:dyDescent="0.25">
      <c r="F14" s="24"/>
      <c r="G14" s="14">
        <f t="shared" si="0"/>
        <v>0</v>
      </c>
      <c r="H14" s="14">
        <f t="shared" si="1"/>
        <v>0</v>
      </c>
      <c r="I14" s="15">
        <f t="shared" si="2"/>
        <v>0</v>
      </c>
      <c r="J14" s="15">
        <f t="shared" si="3"/>
        <v>0</v>
      </c>
      <c r="K14" s="15">
        <f t="shared" si="6"/>
        <v>0</v>
      </c>
      <c r="L14" s="15">
        <f t="shared" si="4"/>
        <v>0</v>
      </c>
      <c r="M14" s="15" t="e">
        <f t="shared" si="5"/>
        <v>#DIV/0!</v>
      </c>
      <c r="N14" s="14" t="e">
        <f>AVERAGE(M14:M16)</f>
        <v>#DIV/0!</v>
      </c>
    </row>
    <row r="15" spans="1:15" s="14" customFormat="1" x14ac:dyDescent="0.25">
      <c r="F15" s="24"/>
      <c r="G15" s="14">
        <f t="shared" si="0"/>
        <v>0</v>
      </c>
      <c r="H15" s="14">
        <f t="shared" si="1"/>
        <v>0</v>
      </c>
      <c r="I15" s="15">
        <f t="shared" si="2"/>
        <v>0</v>
      </c>
      <c r="J15" s="15">
        <f t="shared" si="3"/>
        <v>0</v>
      </c>
      <c r="K15" s="15">
        <f t="shared" si="6"/>
        <v>0</v>
      </c>
      <c r="L15" s="15">
        <f t="shared" si="4"/>
        <v>0</v>
      </c>
      <c r="M15" s="15" t="e">
        <f t="shared" si="5"/>
        <v>#DIV/0!</v>
      </c>
      <c r="N15" s="14" t="e">
        <f>_xlfn.STDEV.P(M14:M16)</f>
        <v>#DIV/0!</v>
      </c>
    </row>
    <row r="16" spans="1:15" s="14" customFormat="1" x14ac:dyDescent="0.25">
      <c r="F16" s="24"/>
      <c r="G16" s="14">
        <f t="shared" si="0"/>
        <v>0</v>
      </c>
      <c r="H16" s="14">
        <f t="shared" si="1"/>
        <v>0</v>
      </c>
      <c r="I16" s="15">
        <f t="shared" si="2"/>
        <v>0</v>
      </c>
      <c r="J16" s="15">
        <f t="shared" si="3"/>
        <v>0</v>
      </c>
      <c r="K16" s="15">
        <f t="shared" si="6"/>
        <v>0</v>
      </c>
      <c r="L16" s="15">
        <f t="shared" si="4"/>
        <v>0</v>
      </c>
      <c r="M16" s="15" t="e">
        <f t="shared" si="5"/>
        <v>#DIV/0!</v>
      </c>
    </row>
    <row r="17" spans="5:14" s="16" customFormat="1" x14ac:dyDescent="0.25">
      <c r="F17" s="24"/>
      <c r="G17" s="16">
        <f t="shared" si="0"/>
        <v>0</v>
      </c>
      <c r="H17" s="16">
        <f t="shared" si="1"/>
        <v>0</v>
      </c>
      <c r="I17" s="17">
        <f t="shared" si="2"/>
        <v>0</v>
      </c>
      <c r="J17" s="17">
        <f t="shared" si="3"/>
        <v>0</v>
      </c>
      <c r="K17" s="17">
        <f t="shared" si="6"/>
        <v>0</v>
      </c>
      <c r="L17" s="17">
        <f t="shared" si="4"/>
        <v>0</v>
      </c>
      <c r="M17" s="17" t="e">
        <f t="shared" si="5"/>
        <v>#DIV/0!</v>
      </c>
      <c r="N17" s="20" t="e">
        <f>AVERAGE(M17:M19)</f>
        <v>#DIV/0!</v>
      </c>
    </row>
    <row r="18" spans="5:14" s="16" customFormat="1" x14ac:dyDescent="0.25">
      <c r="F18" s="24"/>
      <c r="G18" s="16">
        <f t="shared" si="0"/>
        <v>0</v>
      </c>
      <c r="H18" s="16">
        <f t="shared" si="1"/>
        <v>0</v>
      </c>
      <c r="I18" s="17">
        <f t="shared" si="2"/>
        <v>0</v>
      </c>
      <c r="J18" s="17">
        <f t="shared" si="3"/>
        <v>0</v>
      </c>
      <c r="K18" s="17">
        <f t="shared" si="6"/>
        <v>0</v>
      </c>
      <c r="L18" s="17">
        <f t="shared" si="4"/>
        <v>0</v>
      </c>
      <c r="M18" s="17" t="e">
        <f t="shared" si="5"/>
        <v>#DIV/0!</v>
      </c>
      <c r="N18" s="20" t="e">
        <f>_xlfn.STDEV.P(M17:M19)</f>
        <v>#DIV/0!</v>
      </c>
    </row>
    <row r="19" spans="5:14" s="16" customFormat="1" x14ac:dyDescent="0.25">
      <c r="E19" s="30"/>
      <c r="F19" s="38"/>
      <c r="G19" s="34">
        <f t="shared" si="0"/>
        <v>0</v>
      </c>
      <c r="H19" s="16">
        <f t="shared" si="1"/>
        <v>0</v>
      </c>
      <c r="I19" s="17">
        <f t="shared" si="2"/>
        <v>0</v>
      </c>
      <c r="J19" s="17">
        <f t="shared" si="3"/>
        <v>0</v>
      </c>
      <c r="K19" s="17">
        <f t="shared" si="6"/>
        <v>0</v>
      </c>
      <c r="L19" s="17">
        <f t="shared" si="4"/>
        <v>0</v>
      </c>
      <c r="M19" s="17" t="e">
        <f t="shared" si="5"/>
        <v>#DIV/0!</v>
      </c>
    </row>
    <row r="20" spans="5:14" s="29" customFormat="1" x14ac:dyDescent="0.25">
      <c r="E20" s="31"/>
      <c r="F20" s="38"/>
      <c r="G20" s="35">
        <f t="shared" si="0"/>
        <v>0</v>
      </c>
      <c r="H20" s="29">
        <f t="shared" si="1"/>
        <v>0</v>
      </c>
      <c r="I20" s="29">
        <f t="shared" si="2"/>
        <v>0</v>
      </c>
      <c r="J20" s="29">
        <f t="shared" si="3"/>
        <v>0</v>
      </c>
      <c r="K20" s="29">
        <f t="shared" si="6"/>
        <v>0</v>
      </c>
      <c r="L20" s="29">
        <f t="shared" si="4"/>
        <v>0</v>
      </c>
      <c r="M20" s="29" t="e">
        <f t="shared" si="5"/>
        <v>#DIV/0!</v>
      </c>
      <c r="N20" s="39" t="e">
        <f>AVERAGE(M20:M22)</f>
        <v>#DIV/0!</v>
      </c>
    </row>
    <row r="21" spans="5:14" s="29" customFormat="1" x14ac:dyDescent="0.25">
      <c r="E21" s="31"/>
      <c r="F21" s="38"/>
      <c r="G21" s="35">
        <f t="shared" si="0"/>
        <v>0</v>
      </c>
      <c r="H21" s="29">
        <f t="shared" si="1"/>
        <v>0</v>
      </c>
      <c r="I21" s="29">
        <f t="shared" si="2"/>
        <v>0</v>
      </c>
      <c r="J21" s="29">
        <f t="shared" si="3"/>
        <v>0</v>
      </c>
      <c r="K21" s="29">
        <f t="shared" si="6"/>
        <v>0</v>
      </c>
      <c r="L21" s="29">
        <f t="shared" si="4"/>
        <v>0</v>
      </c>
      <c r="M21" s="29" t="e">
        <f t="shared" si="5"/>
        <v>#DIV/0!</v>
      </c>
      <c r="N21" s="39" t="e">
        <f>_xlfn.STDEV.P(M20:M22)</f>
        <v>#DIV/0!</v>
      </c>
    </row>
    <row r="22" spans="5:14" s="29" customFormat="1" x14ac:dyDescent="0.25">
      <c r="E22" s="31"/>
      <c r="F22" s="38"/>
      <c r="G22" s="35">
        <f t="shared" si="0"/>
        <v>0</v>
      </c>
      <c r="H22" s="29">
        <f t="shared" si="1"/>
        <v>0</v>
      </c>
      <c r="I22" s="29">
        <f t="shared" si="2"/>
        <v>0</v>
      </c>
      <c r="J22" s="29">
        <f t="shared" si="3"/>
        <v>0</v>
      </c>
      <c r="K22" s="29">
        <f t="shared" si="6"/>
        <v>0</v>
      </c>
      <c r="L22" s="29">
        <f t="shared" si="4"/>
        <v>0</v>
      </c>
      <c r="M22" s="29" t="e">
        <f t="shared" si="5"/>
        <v>#DIV/0!</v>
      </c>
    </row>
    <row r="23" spans="5:14" s="27" customFormat="1" x14ac:dyDescent="0.25">
      <c r="E23" s="32"/>
      <c r="F23" s="38"/>
      <c r="G23" s="36">
        <f t="shared" si="0"/>
        <v>0</v>
      </c>
      <c r="H23" s="27">
        <f t="shared" si="1"/>
        <v>0</v>
      </c>
      <c r="I23" s="27">
        <f t="shared" si="2"/>
        <v>0</v>
      </c>
      <c r="J23" s="27">
        <f t="shared" si="3"/>
        <v>0</v>
      </c>
      <c r="K23" s="27">
        <f t="shared" si="6"/>
        <v>0</v>
      </c>
      <c r="L23" s="27">
        <f t="shared" si="4"/>
        <v>0</v>
      </c>
      <c r="M23" s="27" t="e">
        <f t="shared" si="5"/>
        <v>#DIV/0!</v>
      </c>
      <c r="N23" s="40" t="e">
        <f>AVERAGE(M23:M25)</f>
        <v>#DIV/0!</v>
      </c>
    </row>
    <row r="24" spans="5:14" s="27" customFormat="1" x14ac:dyDescent="0.25">
      <c r="E24" s="32"/>
      <c r="F24" s="38"/>
      <c r="G24" s="36">
        <f t="shared" si="0"/>
        <v>0</v>
      </c>
      <c r="H24" s="27">
        <f t="shared" si="1"/>
        <v>0</v>
      </c>
      <c r="I24" s="27">
        <f t="shared" si="2"/>
        <v>0</v>
      </c>
      <c r="J24" s="27">
        <f t="shared" si="3"/>
        <v>0</v>
      </c>
      <c r="K24" s="27">
        <f t="shared" si="6"/>
        <v>0</v>
      </c>
      <c r="L24" s="27">
        <f t="shared" si="4"/>
        <v>0</v>
      </c>
      <c r="M24" s="27" t="e">
        <f t="shared" si="5"/>
        <v>#DIV/0!</v>
      </c>
      <c r="N24" s="40" t="e">
        <f>_xlfn.STDEV.P(M23:M25)</f>
        <v>#DIV/0!</v>
      </c>
    </row>
    <row r="25" spans="5:14" s="27" customFormat="1" x14ac:dyDescent="0.25">
      <c r="E25" s="32"/>
      <c r="F25" s="38"/>
      <c r="G25" s="36">
        <f t="shared" si="0"/>
        <v>0</v>
      </c>
      <c r="H25" s="27">
        <f t="shared" si="1"/>
        <v>0</v>
      </c>
      <c r="I25" s="27">
        <f t="shared" si="2"/>
        <v>0</v>
      </c>
      <c r="J25" s="27">
        <f t="shared" si="3"/>
        <v>0</v>
      </c>
      <c r="K25" s="27">
        <f t="shared" si="6"/>
        <v>0</v>
      </c>
      <c r="L25" s="27">
        <f t="shared" si="4"/>
        <v>0</v>
      </c>
      <c r="M25" s="27" t="e">
        <f t="shared" si="5"/>
        <v>#DIV/0!</v>
      </c>
    </row>
    <row r="26" spans="5:14" s="43" customFormat="1" x14ac:dyDescent="0.25">
      <c r="F26" s="38"/>
      <c r="G26" s="43">
        <f t="shared" si="0"/>
        <v>0</v>
      </c>
      <c r="H26" s="43">
        <f t="shared" si="1"/>
        <v>0</v>
      </c>
      <c r="I26" s="43">
        <f t="shared" si="2"/>
        <v>0</v>
      </c>
      <c r="J26" s="43">
        <f t="shared" si="3"/>
        <v>0</v>
      </c>
      <c r="K26" s="43">
        <f t="shared" si="6"/>
        <v>0</v>
      </c>
      <c r="L26" s="43">
        <f t="shared" si="4"/>
        <v>0</v>
      </c>
      <c r="M26" s="43" t="e">
        <f t="shared" si="5"/>
        <v>#DIV/0!</v>
      </c>
      <c r="N26" s="43" t="e">
        <f>AVERAGE(M26:M28)</f>
        <v>#DIV/0!</v>
      </c>
    </row>
    <row r="27" spans="5:14" s="43" customFormat="1" x14ac:dyDescent="0.25">
      <c r="F27" s="38"/>
      <c r="G27" s="43">
        <f t="shared" si="0"/>
        <v>0</v>
      </c>
      <c r="H27" s="43">
        <f t="shared" si="1"/>
        <v>0</v>
      </c>
      <c r="I27" s="43">
        <f t="shared" si="2"/>
        <v>0</v>
      </c>
      <c r="J27" s="43">
        <f t="shared" si="3"/>
        <v>0</v>
      </c>
      <c r="K27" s="43">
        <f t="shared" si="6"/>
        <v>0</v>
      </c>
      <c r="L27" s="43">
        <f t="shared" si="4"/>
        <v>0</v>
      </c>
      <c r="M27" s="43" t="e">
        <f t="shared" si="5"/>
        <v>#DIV/0!</v>
      </c>
      <c r="N27" s="43" t="e">
        <f>STDEV(M26:M28)</f>
        <v>#DIV/0!</v>
      </c>
    </row>
    <row r="28" spans="5:14" s="43" customFormat="1" x14ac:dyDescent="0.25">
      <c r="F28" s="38"/>
      <c r="G28" s="43">
        <f t="shared" si="0"/>
        <v>0</v>
      </c>
      <c r="H28" s="43">
        <f t="shared" si="1"/>
        <v>0</v>
      </c>
      <c r="I28" s="43">
        <f t="shared" si="2"/>
        <v>0</v>
      </c>
      <c r="J28" s="43">
        <f t="shared" si="3"/>
        <v>0</v>
      </c>
      <c r="K28" s="43">
        <f t="shared" si="6"/>
        <v>0</v>
      </c>
      <c r="L28" s="43">
        <f t="shared" si="4"/>
        <v>0</v>
      </c>
      <c r="M28" s="43" t="e">
        <f t="shared" si="5"/>
        <v>#DIV/0!</v>
      </c>
    </row>
    <row r="29" spans="5:14" s="42" customFormat="1" x14ac:dyDescent="0.25">
      <c r="F29" s="38"/>
      <c r="G29" s="42">
        <f t="shared" si="0"/>
        <v>0</v>
      </c>
      <c r="H29" s="42">
        <f t="shared" si="1"/>
        <v>0</v>
      </c>
      <c r="I29" s="42">
        <f t="shared" si="2"/>
        <v>0</v>
      </c>
      <c r="J29" s="42">
        <f t="shared" si="3"/>
        <v>0</v>
      </c>
      <c r="K29" s="42">
        <f t="shared" si="6"/>
        <v>0</v>
      </c>
      <c r="L29" s="42">
        <f t="shared" si="4"/>
        <v>0</v>
      </c>
      <c r="M29" s="42" t="e">
        <f t="shared" si="5"/>
        <v>#DIV/0!</v>
      </c>
      <c r="N29" s="42" t="e">
        <f>AVERAGE(M29:M31)</f>
        <v>#DIV/0!</v>
      </c>
    </row>
    <row r="30" spans="5:14" s="42" customFormat="1" x14ac:dyDescent="0.25">
      <c r="F30" s="38"/>
      <c r="G30" s="42">
        <f t="shared" si="0"/>
        <v>0</v>
      </c>
      <c r="H30" s="42">
        <f t="shared" si="1"/>
        <v>0</v>
      </c>
      <c r="I30" s="42">
        <f t="shared" si="2"/>
        <v>0</v>
      </c>
      <c r="J30" s="42">
        <f t="shared" si="3"/>
        <v>0</v>
      </c>
      <c r="K30" s="42">
        <f t="shared" si="6"/>
        <v>0</v>
      </c>
      <c r="L30" s="42">
        <f t="shared" si="4"/>
        <v>0</v>
      </c>
      <c r="M30" s="42" t="e">
        <f t="shared" si="5"/>
        <v>#DIV/0!</v>
      </c>
      <c r="N30" s="42" t="e">
        <f>STDEV(M29:M31)</f>
        <v>#DIV/0!</v>
      </c>
    </row>
    <row r="31" spans="5:14" s="42" customFormat="1" x14ac:dyDescent="0.25">
      <c r="F31" s="38"/>
      <c r="G31" s="42">
        <f t="shared" si="0"/>
        <v>0</v>
      </c>
      <c r="H31" s="42">
        <f t="shared" si="1"/>
        <v>0</v>
      </c>
      <c r="I31" s="42">
        <f t="shared" si="2"/>
        <v>0</v>
      </c>
      <c r="J31" s="42">
        <f t="shared" si="3"/>
        <v>0</v>
      </c>
      <c r="K31" s="42">
        <f t="shared" si="6"/>
        <v>0</v>
      </c>
      <c r="L31" s="42">
        <f t="shared" si="4"/>
        <v>0</v>
      </c>
      <c r="M31" s="42" t="e">
        <f t="shared" si="5"/>
        <v>#DIV/0!</v>
      </c>
    </row>
  </sheetData>
  <phoneticPr fontId="5" type="noConversion"/>
  <pageMargins left="0.7" right="0.7" top="0.75" bottom="0.75" header="0.3" footer="0.3"/>
  <pageSetup paperSize="9" orientation="portrait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C21BDE-CF8A-4DFD-9859-1FF5CDF8F493}">
  <dimension ref="A1:O31"/>
  <sheetViews>
    <sheetView zoomScale="130" zoomScaleNormal="130" workbookViewId="0">
      <selection activeCell="N6" sqref="N6"/>
    </sheetView>
  </sheetViews>
  <sheetFormatPr defaultRowHeight="15" x14ac:dyDescent="0.25"/>
  <cols>
    <col min="1" max="1" width="14.42578125" customWidth="1"/>
    <col min="2" max="2" width="14.5703125" customWidth="1"/>
    <col min="3" max="3" width="16.85546875" customWidth="1"/>
    <col min="4" max="4" width="13.5703125" customWidth="1"/>
    <col min="5" max="5" width="13" customWidth="1"/>
    <col min="6" max="6" width="19.42578125" bestFit="1" customWidth="1"/>
  </cols>
  <sheetData>
    <row r="1" spans="1:15" ht="22.5" customHeight="1" x14ac:dyDescent="0.25">
      <c r="A1" s="1" t="s">
        <v>2</v>
      </c>
      <c r="B1" s="2" t="s">
        <v>12</v>
      </c>
      <c r="C1" s="2" t="s">
        <v>1</v>
      </c>
      <c r="D1" s="2" t="s">
        <v>0</v>
      </c>
      <c r="E1" s="2" t="s">
        <v>7</v>
      </c>
      <c r="F1" s="3" t="s">
        <v>3</v>
      </c>
      <c r="G1" s="4" t="s">
        <v>4</v>
      </c>
      <c r="H1" s="4" t="s">
        <v>17</v>
      </c>
      <c r="I1" s="4" t="s">
        <v>5</v>
      </c>
      <c r="J1" s="4" t="s">
        <v>6</v>
      </c>
      <c r="K1" s="4" t="s">
        <v>8</v>
      </c>
      <c r="L1" s="4" t="s">
        <v>9</v>
      </c>
      <c r="M1" s="4" t="s">
        <v>10</v>
      </c>
      <c r="N1" s="19" t="s">
        <v>35</v>
      </c>
      <c r="O1" s="18"/>
    </row>
    <row r="2" spans="1:15" s="5" customFormat="1" x14ac:dyDescent="0.25">
      <c r="A2" s="41" t="s">
        <v>219</v>
      </c>
      <c r="B2" s="5">
        <v>3.4544999999999999</v>
      </c>
      <c r="C2" s="5">
        <v>4.5822000000000003</v>
      </c>
      <c r="D2" s="5">
        <v>3.4586000000000001</v>
      </c>
      <c r="E2" s="5">
        <v>9.3299999999999994E-2</v>
      </c>
      <c r="F2" s="21" t="s">
        <v>16</v>
      </c>
      <c r="G2" s="5">
        <f>D2-B2</f>
        <v>4.1000000000002146E-3</v>
      </c>
      <c r="H2" s="5">
        <f>C2-B2-G2</f>
        <v>1.1236000000000002</v>
      </c>
      <c r="I2" s="6">
        <f>(H2*$F$3)/100</f>
        <v>6.3258680000000014E-4</v>
      </c>
      <c r="J2" s="6">
        <f>I2/$F$9</f>
        <v>7.1721859410430854E-6</v>
      </c>
      <c r="K2" s="6">
        <f>(E2*J2)/12</f>
        <v>5.5763745691609989E-8</v>
      </c>
      <c r="L2" s="6">
        <f>K2*$F$7</f>
        <v>2.6220113224195018E-6</v>
      </c>
      <c r="M2" s="6">
        <f>(L2/G2)*100</f>
        <v>6.3951495668764985E-2</v>
      </c>
      <c r="N2" s="5">
        <f>AVERAGE(M2:M4)</f>
        <v>6.0914136856272089E-2</v>
      </c>
    </row>
    <row r="3" spans="1:15" s="5" customFormat="1" x14ac:dyDescent="0.25">
      <c r="A3" s="41" t="s">
        <v>220</v>
      </c>
      <c r="B3" s="5">
        <v>3.4619</v>
      </c>
      <c r="C3" s="5">
        <v>4.6769999999999996</v>
      </c>
      <c r="D3" s="5">
        <v>3.4661</v>
      </c>
      <c r="E3" s="5">
        <v>9.1600000000000001E-2</v>
      </c>
      <c r="F3" s="22">
        <v>5.6300000000000003E-2</v>
      </c>
      <c r="G3" s="5">
        <f t="shared" ref="G3:G31" si="0">D3-B3</f>
        <v>4.1999999999999815E-3</v>
      </c>
      <c r="H3" s="5">
        <f t="shared" ref="H3:H31" si="1">C3-B3-G3</f>
        <v>1.2108999999999996</v>
      </c>
      <c r="I3" s="6">
        <f t="shared" ref="I3:I31" si="2">(H3*$F$3)/100</f>
        <v>6.8173669999999976E-4</v>
      </c>
      <c r="J3" s="6">
        <f t="shared" ref="J3:J31" si="3">I3/$F$9</f>
        <v>7.7294410430838969E-6</v>
      </c>
      <c r="K3" s="6">
        <f>(E3*J3)/12</f>
        <v>5.9001399962207086E-8</v>
      </c>
      <c r="L3" s="6">
        <f t="shared" ref="L3:L31" si="4">K3*$F$7</f>
        <v>2.7742458262229772E-6</v>
      </c>
      <c r="M3" s="6">
        <f t="shared" ref="M3:M31" si="5">(L3/G3)*100</f>
        <v>6.6053472052928316E-2</v>
      </c>
      <c r="N3" s="5">
        <f>_xlfn.STDEV.P(M2:M4)</f>
        <v>5.8451301593341427E-3</v>
      </c>
    </row>
    <row r="4" spans="1:15" s="5" customFormat="1" x14ac:dyDescent="0.25">
      <c r="A4" s="41" t="s">
        <v>221</v>
      </c>
      <c r="B4" s="5">
        <v>3.5240999999999998</v>
      </c>
      <c r="C4" s="5">
        <v>4.7888000000000002</v>
      </c>
      <c r="D4" s="5">
        <v>3.5280999999999998</v>
      </c>
      <c r="E4" s="5">
        <v>6.6900000000000001E-2</v>
      </c>
      <c r="F4" s="23"/>
      <c r="G4" s="5">
        <f t="shared" si="0"/>
        <v>4.0000000000000036E-3</v>
      </c>
      <c r="H4" s="5">
        <f t="shared" si="1"/>
        <v>1.2607000000000004</v>
      </c>
      <c r="I4" s="6">
        <f t="shared" si="2"/>
        <v>7.0977410000000018E-4</v>
      </c>
      <c r="J4" s="6">
        <f t="shared" si="3"/>
        <v>8.0473253968253983E-6</v>
      </c>
      <c r="K4" s="6">
        <f>(E4*J4)/12</f>
        <v>4.4863839087301597E-8</v>
      </c>
      <c r="L4" s="6">
        <f t="shared" si="4"/>
        <v>2.1094977138849211E-6</v>
      </c>
      <c r="M4" s="6">
        <f t="shared" si="5"/>
        <v>5.2737442847122978E-2</v>
      </c>
      <c r="N4" s="7"/>
    </row>
    <row r="5" spans="1:15" s="8" customFormat="1" x14ac:dyDescent="0.25">
      <c r="A5" s="8" t="s">
        <v>222</v>
      </c>
      <c r="B5" s="8">
        <v>3.5587</v>
      </c>
      <c r="C5" s="8">
        <v>4.4995000000000003</v>
      </c>
      <c r="D5" s="8">
        <v>3.5628000000000002</v>
      </c>
      <c r="E5" s="8">
        <v>0.13650000000000001</v>
      </c>
      <c r="F5" s="24"/>
      <c r="G5" s="8">
        <f t="shared" si="0"/>
        <v>4.1000000000002146E-3</v>
      </c>
      <c r="H5" s="8">
        <f t="shared" si="1"/>
        <v>0.93670000000000009</v>
      </c>
      <c r="I5" s="9">
        <f t="shared" si="2"/>
        <v>5.273621E-4</v>
      </c>
      <c r="J5" s="9">
        <f t="shared" si="3"/>
        <v>5.9791621315192746E-6</v>
      </c>
      <c r="K5" s="9">
        <f t="shared" ref="K5:K31" si="6">E5*J5/12</f>
        <v>6.8012969246031752E-8</v>
      </c>
      <c r="L5" s="9">
        <f t="shared" si="4"/>
        <v>3.1979698139484133E-6</v>
      </c>
      <c r="M5" s="9">
        <f t="shared" si="5"/>
        <v>7.7999263754835263E-2</v>
      </c>
      <c r="N5" s="8">
        <f>AVERAGE(M5:M7)</f>
        <v>8.8989366948862184E-2</v>
      </c>
    </row>
    <row r="6" spans="1:15" s="8" customFormat="1" x14ac:dyDescent="0.25">
      <c r="A6" s="8" t="s">
        <v>223</v>
      </c>
      <c r="B6" s="8">
        <v>3.5017</v>
      </c>
      <c r="C6" s="8">
        <v>4.8243999999999998</v>
      </c>
      <c r="D6" s="8">
        <v>3.5055000000000001</v>
      </c>
      <c r="E6" s="8">
        <v>9.69E-2</v>
      </c>
      <c r="F6" s="23" t="s">
        <v>13</v>
      </c>
      <c r="G6" s="8">
        <f t="shared" si="0"/>
        <v>3.8000000000000256E-3</v>
      </c>
      <c r="H6" s="8">
        <f t="shared" si="1"/>
        <v>1.3188999999999997</v>
      </c>
      <c r="I6" s="9">
        <f t="shared" si="2"/>
        <v>7.4254069999999989E-4</v>
      </c>
      <c r="J6" s="9">
        <f t="shared" si="3"/>
        <v>8.4188287981859392E-6</v>
      </c>
      <c r="K6" s="9">
        <f t="shared" si="6"/>
        <v>6.7982042545351456E-8</v>
      </c>
      <c r="L6" s="9">
        <f t="shared" si="4"/>
        <v>3.1965156404824257E-6</v>
      </c>
      <c r="M6" s="9">
        <f t="shared" si="5"/>
        <v>8.4118832644273792E-2</v>
      </c>
      <c r="N6" s="8">
        <f>_xlfn.STDEV.P(M5:M7)</f>
        <v>1.1490057941397461E-2</v>
      </c>
    </row>
    <row r="7" spans="1:15" s="8" customFormat="1" x14ac:dyDescent="0.25">
      <c r="A7" s="8" t="s">
        <v>224</v>
      </c>
      <c r="B7" s="8">
        <v>3.5181</v>
      </c>
      <c r="C7" s="8">
        <v>4.8273999999999999</v>
      </c>
      <c r="D7" s="8">
        <v>3.5226999999999999</v>
      </c>
      <c r="E7" s="8">
        <v>0.14779999999999999</v>
      </c>
      <c r="F7" s="24">
        <v>47.02</v>
      </c>
      <c r="G7" s="8">
        <f t="shared" si="0"/>
        <v>4.5999999999999375E-3</v>
      </c>
      <c r="H7" s="8">
        <f t="shared" si="1"/>
        <v>1.3047</v>
      </c>
      <c r="I7" s="9">
        <f t="shared" si="2"/>
        <v>7.3454610000000002E-4</v>
      </c>
      <c r="J7" s="9">
        <f t="shared" si="3"/>
        <v>8.3281870748299318E-6</v>
      </c>
      <c r="K7" s="9">
        <f t="shared" si="6"/>
        <v>1.0257550413832198E-7</v>
      </c>
      <c r="L7" s="9">
        <f t="shared" si="4"/>
        <v>4.8231002045838996E-6</v>
      </c>
      <c r="M7" s="9">
        <f t="shared" si="5"/>
        <v>0.1048500044474775</v>
      </c>
    </row>
    <row r="8" spans="1:15" s="10" customFormat="1" x14ac:dyDescent="0.25">
      <c r="F8" s="23" t="s">
        <v>14</v>
      </c>
      <c r="G8" s="10">
        <f t="shared" si="0"/>
        <v>0</v>
      </c>
      <c r="H8" s="10">
        <f t="shared" si="1"/>
        <v>0</v>
      </c>
      <c r="I8" s="11">
        <f t="shared" si="2"/>
        <v>0</v>
      </c>
      <c r="J8" s="11">
        <f t="shared" si="3"/>
        <v>0</v>
      </c>
      <c r="K8" s="11">
        <f t="shared" si="6"/>
        <v>0</v>
      </c>
      <c r="L8" s="11">
        <f t="shared" si="4"/>
        <v>0</v>
      </c>
      <c r="M8" s="11" t="e">
        <f t="shared" si="5"/>
        <v>#DIV/0!</v>
      </c>
      <c r="N8" s="26" t="e">
        <f>AVERAGE(M8:M10)</f>
        <v>#DIV/0!</v>
      </c>
    </row>
    <row r="9" spans="1:15" s="10" customFormat="1" x14ac:dyDescent="0.25">
      <c r="F9" s="25">
        <v>88.2</v>
      </c>
      <c r="G9" s="10">
        <f t="shared" si="0"/>
        <v>0</v>
      </c>
      <c r="H9" s="10">
        <f t="shared" si="1"/>
        <v>0</v>
      </c>
      <c r="I9" s="11">
        <f t="shared" si="2"/>
        <v>0</v>
      </c>
      <c r="J9" s="11">
        <f t="shared" si="3"/>
        <v>0</v>
      </c>
      <c r="K9" s="11">
        <f t="shared" si="6"/>
        <v>0</v>
      </c>
      <c r="L9" s="11">
        <f t="shared" si="4"/>
        <v>0</v>
      </c>
      <c r="M9" s="11" t="e">
        <f t="shared" si="5"/>
        <v>#DIV/0!</v>
      </c>
      <c r="N9" s="26" t="e">
        <f>_xlfn.STDEV.P(M8:M10)</f>
        <v>#DIV/0!</v>
      </c>
    </row>
    <row r="10" spans="1:15" s="10" customFormat="1" x14ac:dyDescent="0.25">
      <c r="F10" s="23" t="s">
        <v>15</v>
      </c>
      <c r="G10" s="10">
        <f t="shared" si="0"/>
        <v>0</v>
      </c>
      <c r="H10" s="10">
        <f t="shared" si="1"/>
        <v>0</v>
      </c>
      <c r="I10" s="11">
        <f t="shared" si="2"/>
        <v>0</v>
      </c>
      <c r="J10" s="11">
        <f t="shared" si="3"/>
        <v>0</v>
      </c>
      <c r="K10" s="11">
        <f t="shared" si="6"/>
        <v>0</v>
      </c>
      <c r="L10" s="11">
        <f t="shared" si="4"/>
        <v>0</v>
      </c>
      <c r="M10" s="11" t="e">
        <f t="shared" si="5"/>
        <v>#DIV/0!</v>
      </c>
    </row>
    <row r="11" spans="1:15" s="12" customFormat="1" x14ac:dyDescent="0.25">
      <c r="F11" s="22">
        <v>6.0220000000000003E+23</v>
      </c>
      <c r="G11" s="12">
        <f t="shared" si="0"/>
        <v>0</v>
      </c>
      <c r="H11" s="12">
        <f t="shared" si="1"/>
        <v>0</v>
      </c>
      <c r="I11" s="13">
        <f t="shared" si="2"/>
        <v>0</v>
      </c>
      <c r="J11" s="13">
        <f t="shared" si="3"/>
        <v>0</v>
      </c>
      <c r="K11" s="13">
        <f t="shared" si="6"/>
        <v>0</v>
      </c>
      <c r="L11" s="13">
        <f t="shared" si="4"/>
        <v>0</v>
      </c>
      <c r="M11" s="13" t="e">
        <f t="shared" si="5"/>
        <v>#DIV/0!</v>
      </c>
      <c r="N11" s="12" t="e">
        <f>AVERAGE(M11:M13)</f>
        <v>#DIV/0!</v>
      </c>
    </row>
    <row r="12" spans="1:15" s="12" customFormat="1" x14ac:dyDescent="0.25">
      <c r="F12" s="24"/>
      <c r="G12" s="12">
        <f t="shared" si="0"/>
        <v>0</v>
      </c>
      <c r="H12" s="12">
        <f t="shared" si="1"/>
        <v>0</v>
      </c>
      <c r="I12" s="13">
        <f t="shared" si="2"/>
        <v>0</v>
      </c>
      <c r="J12" s="13">
        <f t="shared" si="3"/>
        <v>0</v>
      </c>
      <c r="K12" s="13">
        <f t="shared" si="6"/>
        <v>0</v>
      </c>
      <c r="L12" s="13">
        <f t="shared" si="4"/>
        <v>0</v>
      </c>
      <c r="M12" s="13" t="e">
        <f t="shared" si="5"/>
        <v>#DIV/0!</v>
      </c>
      <c r="N12" s="12" t="e">
        <f>_xlfn.STDEV.P(M11:M13)</f>
        <v>#DIV/0!</v>
      </c>
    </row>
    <row r="13" spans="1:15" s="12" customFormat="1" x14ac:dyDescent="0.25">
      <c r="F13" s="24"/>
      <c r="G13" s="12">
        <f t="shared" si="0"/>
        <v>0</v>
      </c>
      <c r="H13" s="12">
        <f t="shared" si="1"/>
        <v>0</v>
      </c>
      <c r="I13" s="13">
        <f t="shared" si="2"/>
        <v>0</v>
      </c>
      <c r="J13" s="13">
        <f t="shared" si="3"/>
        <v>0</v>
      </c>
      <c r="K13" s="13">
        <f t="shared" si="6"/>
        <v>0</v>
      </c>
      <c r="L13" s="13">
        <f t="shared" si="4"/>
        <v>0</v>
      </c>
      <c r="M13" s="13" t="e">
        <f t="shared" si="5"/>
        <v>#DIV/0!</v>
      </c>
    </row>
    <row r="14" spans="1:15" s="14" customFormat="1" x14ac:dyDescent="0.25">
      <c r="F14" s="24"/>
      <c r="G14" s="14">
        <f t="shared" si="0"/>
        <v>0</v>
      </c>
      <c r="H14" s="14">
        <f t="shared" si="1"/>
        <v>0</v>
      </c>
      <c r="I14" s="15">
        <f t="shared" si="2"/>
        <v>0</v>
      </c>
      <c r="J14" s="15">
        <f t="shared" si="3"/>
        <v>0</v>
      </c>
      <c r="K14" s="15">
        <f t="shared" si="6"/>
        <v>0</v>
      </c>
      <c r="L14" s="15">
        <f t="shared" si="4"/>
        <v>0</v>
      </c>
      <c r="M14" s="15" t="e">
        <f t="shared" si="5"/>
        <v>#DIV/0!</v>
      </c>
      <c r="N14" s="14" t="e">
        <f>AVERAGE(M14:M16)</f>
        <v>#DIV/0!</v>
      </c>
    </row>
    <row r="15" spans="1:15" s="14" customFormat="1" x14ac:dyDescent="0.25">
      <c r="F15" s="24"/>
      <c r="G15" s="14">
        <f t="shared" si="0"/>
        <v>0</v>
      </c>
      <c r="H15" s="14">
        <f t="shared" si="1"/>
        <v>0</v>
      </c>
      <c r="I15" s="15">
        <f t="shared" si="2"/>
        <v>0</v>
      </c>
      <c r="J15" s="15">
        <f t="shared" si="3"/>
        <v>0</v>
      </c>
      <c r="K15" s="15">
        <f t="shared" si="6"/>
        <v>0</v>
      </c>
      <c r="L15" s="15">
        <f t="shared" si="4"/>
        <v>0</v>
      </c>
      <c r="M15" s="15" t="e">
        <f t="shared" si="5"/>
        <v>#DIV/0!</v>
      </c>
      <c r="N15" s="14" t="e">
        <f>_xlfn.STDEV.P(M14:M16)</f>
        <v>#DIV/0!</v>
      </c>
    </row>
    <row r="16" spans="1:15" s="14" customFormat="1" x14ac:dyDescent="0.25">
      <c r="F16" s="24"/>
      <c r="G16" s="14">
        <f t="shared" si="0"/>
        <v>0</v>
      </c>
      <c r="H16" s="14">
        <f t="shared" si="1"/>
        <v>0</v>
      </c>
      <c r="I16" s="15">
        <f t="shared" si="2"/>
        <v>0</v>
      </c>
      <c r="J16" s="15">
        <f t="shared" si="3"/>
        <v>0</v>
      </c>
      <c r="K16" s="15">
        <f t="shared" si="6"/>
        <v>0</v>
      </c>
      <c r="L16" s="15">
        <f t="shared" si="4"/>
        <v>0</v>
      </c>
      <c r="M16" s="15" t="e">
        <f t="shared" si="5"/>
        <v>#DIV/0!</v>
      </c>
    </row>
    <row r="17" spans="5:14" s="16" customFormat="1" x14ac:dyDescent="0.25">
      <c r="F17" s="24"/>
      <c r="G17" s="16">
        <f t="shared" si="0"/>
        <v>0</v>
      </c>
      <c r="H17" s="16">
        <f t="shared" si="1"/>
        <v>0</v>
      </c>
      <c r="I17" s="17">
        <f t="shared" si="2"/>
        <v>0</v>
      </c>
      <c r="J17" s="17">
        <f t="shared" si="3"/>
        <v>0</v>
      </c>
      <c r="K17" s="17">
        <f t="shared" si="6"/>
        <v>0</v>
      </c>
      <c r="L17" s="17">
        <f t="shared" si="4"/>
        <v>0</v>
      </c>
      <c r="M17" s="17" t="e">
        <f t="shared" si="5"/>
        <v>#DIV/0!</v>
      </c>
      <c r="N17" s="20" t="e">
        <f>AVERAGE(M17:M19)</f>
        <v>#DIV/0!</v>
      </c>
    </row>
    <row r="18" spans="5:14" s="16" customFormat="1" x14ac:dyDescent="0.25">
      <c r="F18" s="24"/>
      <c r="G18" s="16">
        <f t="shared" si="0"/>
        <v>0</v>
      </c>
      <c r="H18" s="16">
        <f t="shared" si="1"/>
        <v>0</v>
      </c>
      <c r="I18" s="17">
        <f t="shared" si="2"/>
        <v>0</v>
      </c>
      <c r="J18" s="17">
        <f t="shared" si="3"/>
        <v>0</v>
      </c>
      <c r="K18" s="17">
        <f t="shared" si="6"/>
        <v>0</v>
      </c>
      <c r="L18" s="17">
        <f t="shared" si="4"/>
        <v>0</v>
      </c>
      <c r="M18" s="17" t="e">
        <f t="shared" si="5"/>
        <v>#DIV/0!</v>
      </c>
      <c r="N18" s="20" t="e">
        <f>_xlfn.STDEV.P(M17:M19)</f>
        <v>#DIV/0!</v>
      </c>
    </row>
    <row r="19" spans="5:14" s="16" customFormat="1" x14ac:dyDescent="0.25">
      <c r="E19" s="30"/>
      <c r="F19" s="38"/>
      <c r="G19" s="34">
        <f t="shared" si="0"/>
        <v>0</v>
      </c>
      <c r="H19" s="16">
        <f t="shared" si="1"/>
        <v>0</v>
      </c>
      <c r="I19" s="17">
        <f t="shared" si="2"/>
        <v>0</v>
      </c>
      <c r="J19" s="17">
        <f t="shared" si="3"/>
        <v>0</v>
      </c>
      <c r="K19" s="17">
        <f t="shared" si="6"/>
        <v>0</v>
      </c>
      <c r="L19" s="17">
        <f t="shared" si="4"/>
        <v>0</v>
      </c>
      <c r="M19" s="17" t="e">
        <f t="shared" si="5"/>
        <v>#DIV/0!</v>
      </c>
    </row>
    <row r="20" spans="5:14" s="29" customFormat="1" x14ac:dyDescent="0.25">
      <c r="E20" s="31"/>
      <c r="F20" s="38"/>
      <c r="G20" s="35">
        <f t="shared" si="0"/>
        <v>0</v>
      </c>
      <c r="H20" s="29">
        <f t="shared" si="1"/>
        <v>0</v>
      </c>
      <c r="I20" s="29">
        <f t="shared" si="2"/>
        <v>0</v>
      </c>
      <c r="J20" s="29">
        <f t="shared" si="3"/>
        <v>0</v>
      </c>
      <c r="K20" s="29">
        <f t="shared" si="6"/>
        <v>0</v>
      </c>
      <c r="L20" s="29">
        <f t="shared" si="4"/>
        <v>0</v>
      </c>
      <c r="M20" s="29" t="e">
        <f t="shared" si="5"/>
        <v>#DIV/0!</v>
      </c>
      <c r="N20" s="39" t="e">
        <f>AVERAGE(M20:M22)</f>
        <v>#DIV/0!</v>
      </c>
    </row>
    <row r="21" spans="5:14" s="29" customFormat="1" x14ac:dyDescent="0.25">
      <c r="E21" s="31"/>
      <c r="F21" s="38"/>
      <c r="G21" s="35">
        <f t="shared" si="0"/>
        <v>0</v>
      </c>
      <c r="H21" s="29">
        <f t="shared" si="1"/>
        <v>0</v>
      </c>
      <c r="I21" s="29">
        <f t="shared" si="2"/>
        <v>0</v>
      </c>
      <c r="J21" s="29">
        <f t="shared" si="3"/>
        <v>0</v>
      </c>
      <c r="K21" s="29">
        <f t="shared" si="6"/>
        <v>0</v>
      </c>
      <c r="L21" s="29">
        <f t="shared" si="4"/>
        <v>0</v>
      </c>
      <c r="M21" s="29" t="e">
        <f t="shared" si="5"/>
        <v>#DIV/0!</v>
      </c>
      <c r="N21" s="39" t="e">
        <f>_xlfn.STDEV.P(M20:M22)</f>
        <v>#DIV/0!</v>
      </c>
    </row>
    <row r="22" spans="5:14" s="29" customFormat="1" x14ac:dyDescent="0.25">
      <c r="E22" s="31"/>
      <c r="F22" s="38"/>
      <c r="G22" s="35">
        <f t="shared" si="0"/>
        <v>0</v>
      </c>
      <c r="H22" s="29">
        <f t="shared" si="1"/>
        <v>0</v>
      </c>
      <c r="I22" s="29">
        <f t="shared" si="2"/>
        <v>0</v>
      </c>
      <c r="J22" s="29">
        <f t="shared" si="3"/>
        <v>0</v>
      </c>
      <c r="K22" s="29">
        <f t="shared" si="6"/>
        <v>0</v>
      </c>
      <c r="L22" s="29">
        <f t="shared" si="4"/>
        <v>0</v>
      </c>
      <c r="M22" s="29" t="e">
        <f t="shared" si="5"/>
        <v>#DIV/0!</v>
      </c>
    </row>
    <row r="23" spans="5:14" s="27" customFormat="1" x14ac:dyDescent="0.25">
      <c r="E23" s="32"/>
      <c r="F23" s="38"/>
      <c r="G23" s="36">
        <f t="shared" si="0"/>
        <v>0</v>
      </c>
      <c r="H23" s="27">
        <f t="shared" si="1"/>
        <v>0</v>
      </c>
      <c r="I23" s="27">
        <f t="shared" si="2"/>
        <v>0</v>
      </c>
      <c r="J23" s="27">
        <f t="shared" si="3"/>
        <v>0</v>
      </c>
      <c r="K23" s="27">
        <f t="shared" si="6"/>
        <v>0</v>
      </c>
      <c r="L23" s="27">
        <f t="shared" si="4"/>
        <v>0</v>
      </c>
      <c r="M23" s="27" t="e">
        <f t="shared" si="5"/>
        <v>#DIV/0!</v>
      </c>
      <c r="N23" s="40" t="e">
        <f>AVERAGE(M23:M25)</f>
        <v>#DIV/0!</v>
      </c>
    </row>
    <row r="24" spans="5:14" s="27" customFormat="1" x14ac:dyDescent="0.25">
      <c r="E24" s="32"/>
      <c r="F24" s="38"/>
      <c r="G24" s="36">
        <f t="shared" si="0"/>
        <v>0</v>
      </c>
      <c r="H24" s="27">
        <f t="shared" si="1"/>
        <v>0</v>
      </c>
      <c r="I24" s="27">
        <f t="shared" si="2"/>
        <v>0</v>
      </c>
      <c r="J24" s="27">
        <f t="shared" si="3"/>
        <v>0</v>
      </c>
      <c r="K24" s="27">
        <f t="shared" si="6"/>
        <v>0</v>
      </c>
      <c r="L24" s="27">
        <f t="shared" si="4"/>
        <v>0</v>
      </c>
      <c r="M24" s="27" t="e">
        <f t="shared" si="5"/>
        <v>#DIV/0!</v>
      </c>
      <c r="N24" s="40" t="e">
        <f>_xlfn.STDEV.P(M23:M25)</f>
        <v>#DIV/0!</v>
      </c>
    </row>
    <row r="25" spans="5:14" s="27" customFormat="1" x14ac:dyDescent="0.25">
      <c r="E25" s="32"/>
      <c r="F25" s="38"/>
      <c r="G25" s="36">
        <f t="shared" si="0"/>
        <v>0</v>
      </c>
      <c r="H25" s="27">
        <f t="shared" si="1"/>
        <v>0</v>
      </c>
      <c r="I25" s="27">
        <f t="shared" si="2"/>
        <v>0</v>
      </c>
      <c r="J25" s="27">
        <f t="shared" si="3"/>
        <v>0</v>
      </c>
      <c r="K25" s="27">
        <f t="shared" si="6"/>
        <v>0</v>
      </c>
      <c r="L25" s="27">
        <f t="shared" si="4"/>
        <v>0</v>
      </c>
      <c r="M25" s="27" t="e">
        <f t="shared" si="5"/>
        <v>#DIV/0!</v>
      </c>
    </row>
    <row r="26" spans="5:14" s="43" customFormat="1" x14ac:dyDescent="0.25">
      <c r="F26" s="38"/>
      <c r="G26" s="43">
        <f t="shared" si="0"/>
        <v>0</v>
      </c>
      <c r="H26" s="43">
        <f t="shared" si="1"/>
        <v>0</v>
      </c>
      <c r="I26" s="43">
        <f t="shared" si="2"/>
        <v>0</v>
      </c>
      <c r="J26" s="43">
        <f t="shared" si="3"/>
        <v>0</v>
      </c>
      <c r="K26" s="43">
        <f t="shared" si="6"/>
        <v>0</v>
      </c>
      <c r="L26" s="43">
        <f t="shared" si="4"/>
        <v>0</v>
      </c>
      <c r="M26" s="43" t="e">
        <f t="shared" si="5"/>
        <v>#DIV/0!</v>
      </c>
      <c r="N26" s="43" t="e">
        <f>AVERAGE(M26:M28)</f>
        <v>#DIV/0!</v>
      </c>
    </row>
    <row r="27" spans="5:14" s="43" customFormat="1" x14ac:dyDescent="0.25">
      <c r="F27" s="38"/>
      <c r="G27" s="43">
        <f t="shared" si="0"/>
        <v>0</v>
      </c>
      <c r="H27" s="43">
        <f t="shared" si="1"/>
        <v>0</v>
      </c>
      <c r="I27" s="43">
        <f t="shared" si="2"/>
        <v>0</v>
      </c>
      <c r="J27" s="43">
        <f t="shared" si="3"/>
        <v>0</v>
      </c>
      <c r="K27" s="43">
        <f t="shared" si="6"/>
        <v>0</v>
      </c>
      <c r="L27" s="43">
        <f t="shared" si="4"/>
        <v>0</v>
      </c>
      <c r="M27" s="43" t="e">
        <f t="shared" si="5"/>
        <v>#DIV/0!</v>
      </c>
      <c r="N27" s="43" t="e">
        <f>STDEV(M26:M28)</f>
        <v>#DIV/0!</v>
      </c>
    </row>
    <row r="28" spans="5:14" s="43" customFormat="1" x14ac:dyDescent="0.25">
      <c r="F28" s="38"/>
      <c r="G28" s="43">
        <f t="shared" si="0"/>
        <v>0</v>
      </c>
      <c r="H28" s="43">
        <f t="shared" si="1"/>
        <v>0</v>
      </c>
      <c r="I28" s="43">
        <f t="shared" si="2"/>
        <v>0</v>
      </c>
      <c r="J28" s="43">
        <f t="shared" si="3"/>
        <v>0</v>
      </c>
      <c r="K28" s="43">
        <f t="shared" si="6"/>
        <v>0</v>
      </c>
      <c r="L28" s="43">
        <f t="shared" si="4"/>
        <v>0</v>
      </c>
      <c r="M28" s="43" t="e">
        <f t="shared" si="5"/>
        <v>#DIV/0!</v>
      </c>
    </row>
    <row r="29" spans="5:14" s="42" customFormat="1" x14ac:dyDescent="0.25">
      <c r="F29" s="38"/>
      <c r="G29" s="42">
        <f t="shared" si="0"/>
        <v>0</v>
      </c>
      <c r="H29" s="42">
        <f t="shared" si="1"/>
        <v>0</v>
      </c>
      <c r="I29" s="42">
        <f t="shared" si="2"/>
        <v>0</v>
      </c>
      <c r="J29" s="42">
        <f t="shared" si="3"/>
        <v>0</v>
      </c>
      <c r="K29" s="42">
        <f t="shared" si="6"/>
        <v>0</v>
      </c>
      <c r="L29" s="42">
        <f t="shared" si="4"/>
        <v>0</v>
      </c>
      <c r="M29" s="42" t="e">
        <f t="shared" si="5"/>
        <v>#DIV/0!</v>
      </c>
      <c r="N29" s="42" t="e">
        <f>AVERAGE(M29:M31)</f>
        <v>#DIV/0!</v>
      </c>
    </row>
    <row r="30" spans="5:14" s="42" customFormat="1" x14ac:dyDescent="0.25">
      <c r="F30" s="38"/>
      <c r="G30" s="42">
        <f t="shared" si="0"/>
        <v>0</v>
      </c>
      <c r="H30" s="42">
        <f t="shared" si="1"/>
        <v>0</v>
      </c>
      <c r="I30" s="42">
        <f t="shared" si="2"/>
        <v>0</v>
      </c>
      <c r="J30" s="42">
        <f t="shared" si="3"/>
        <v>0</v>
      </c>
      <c r="K30" s="42">
        <f t="shared" si="6"/>
        <v>0</v>
      </c>
      <c r="L30" s="42">
        <f t="shared" si="4"/>
        <v>0</v>
      </c>
      <c r="M30" s="42" t="e">
        <f t="shared" si="5"/>
        <v>#DIV/0!</v>
      </c>
      <c r="N30" s="42" t="e">
        <f>STDEV(M29:M31)</f>
        <v>#DIV/0!</v>
      </c>
    </row>
    <row r="31" spans="5:14" s="42" customFormat="1" x14ac:dyDescent="0.25">
      <c r="F31" s="38"/>
      <c r="G31" s="42">
        <f t="shared" si="0"/>
        <v>0</v>
      </c>
      <c r="H31" s="42">
        <f t="shared" si="1"/>
        <v>0</v>
      </c>
      <c r="I31" s="42">
        <f t="shared" si="2"/>
        <v>0</v>
      </c>
      <c r="J31" s="42">
        <f t="shared" si="3"/>
        <v>0</v>
      </c>
      <c r="K31" s="42">
        <f t="shared" si="6"/>
        <v>0</v>
      </c>
      <c r="L31" s="42">
        <f t="shared" si="4"/>
        <v>0</v>
      </c>
      <c r="M31" s="42" t="e">
        <f t="shared" si="5"/>
        <v>#DIV/0!</v>
      </c>
    </row>
  </sheetData>
  <phoneticPr fontId="5" type="noConversion"/>
  <pageMargins left="0.7" right="0.7" top="0.75" bottom="0.75" header="0.3" footer="0.3"/>
  <pageSetup paperSize="9" orientation="portrait" verticalDpi="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AF3698-E204-4D4F-8200-B64D2D46E3E5}">
  <dimension ref="A1:O31"/>
  <sheetViews>
    <sheetView workbookViewId="0">
      <selection activeCell="N8" sqref="N8"/>
    </sheetView>
  </sheetViews>
  <sheetFormatPr defaultRowHeight="15" x14ac:dyDescent="0.25"/>
  <cols>
    <col min="1" max="1" width="14.42578125" customWidth="1"/>
    <col min="2" max="2" width="14.5703125" customWidth="1"/>
    <col min="3" max="3" width="16.85546875" customWidth="1"/>
    <col min="4" max="4" width="13.5703125" customWidth="1"/>
    <col min="5" max="5" width="13" customWidth="1"/>
    <col min="6" max="6" width="19.42578125" bestFit="1" customWidth="1"/>
    <col min="13" max="13" width="15.42578125" customWidth="1"/>
  </cols>
  <sheetData>
    <row r="1" spans="1:15" ht="22.5" customHeight="1" x14ac:dyDescent="0.25">
      <c r="A1" s="1" t="s">
        <v>2</v>
      </c>
      <c r="B1" s="2" t="s">
        <v>12</v>
      </c>
      <c r="C1" s="2" t="s">
        <v>1</v>
      </c>
      <c r="D1" s="2" t="s">
        <v>0</v>
      </c>
      <c r="E1" s="2" t="s">
        <v>7</v>
      </c>
      <c r="F1" s="3" t="s">
        <v>3</v>
      </c>
      <c r="G1" s="4" t="s">
        <v>4</v>
      </c>
      <c r="H1" s="4" t="s">
        <v>17</v>
      </c>
      <c r="I1" s="4" t="s">
        <v>5</v>
      </c>
      <c r="J1" s="4" t="s">
        <v>6</v>
      </c>
      <c r="K1" s="4" t="s">
        <v>8</v>
      </c>
      <c r="L1" s="4" t="s">
        <v>9</v>
      </c>
      <c r="M1" s="4" t="s">
        <v>10</v>
      </c>
      <c r="N1" s="19" t="s">
        <v>35</v>
      </c>
      <c r="O1" s="18"/>
    </row>
    <row r="2" spans="1:15" s="5" customFormat="1" x14ac:dyDescent="0.25">
      <c r="A2" s="41" t="s">
        <v>225</v>
      </c>
      <c r="B2" s="5">
        <v>3.5383</v>
      </c>
      <c r="C2" s="5">
        <v>4.8262</v>
      </c>
      <c r="D2" s="5">
        <v>3.5428000000000002</v>
      </c>
      <c r="E2" s="5">
        <v>0.83050000000000002</v>
      </c>
      <c r="F2" s="21" t="s">
        <v>16</v>
      </c>
      <c r="G2" s="5">
        <f>D2-B2</f>
        <v>4.5000000000001705E-3</v>
      </c>
      <c r="H2" s="5">
        <f>C2-B2-G2</f>
        <v>1.2833999999999999</v>
      </c>
      <c r="I2" s="6">
        <f>(H2*$F$3)/100</f>
        <v>7.9093375199999999E-4</v>
      </c>
      <c r="J2" s="6">
        <f>I2/$F$9</f>
        <v>8.967502857142857E-6</v>
      </c>
      <c r="K2" s="6">
        <f>(E2*J2)/12</f>
        <v>6.2062592690476191E-7</v>
      </c>
      <c r="L2" s="6">
        <f>K2*$F$7</f>
        <v>2.9181831083061908E-5</v>
      </c>
      <c r="M2" s="6">
        <f>(L2/G2)*100</f>
        <v>0.64848513517912898</v>
      </c>
      <c r="N2" s="5">
        <f>AVERAGE(M2:M4)</f>
        <v>0.62908760995264246</v>
      </c>
    </row>
    <row r="3" spans="1:15" s="5" customFormat="1" x14ac:dyDescent="0.25">
      <c r="A3" s="41" t="s">
        <v>226</v>
      </c>
      <c r="B3" s="5">
        <v>3.5142000000000002</v>
      </c>
      <c r="C3" s="5">
        <v>4.7309999999999999</v>
      </c>
      <c r="D3" s="5">
        <v>3.5194999999999999</v>
      </c>
      <c r="E3" s="5">
        <v>0.72909999999999997</v>
      </c>
      <c r="F3" s="22">
        <v>6.1628000000000002E-2</v>
      </c>
      <c r="G3" s="5">
        <f t="shared" ref="G3:G31" si="0">D3-B3</f>
        <v>5.2999999999996383E-3</v>
      </c>
      <c r="H3" s="5">
        <f t="shared" ref="H3:H31" si="1">C3-B3-G3</f>
        <v>1.2115</v>
      </c>
      <c r="I3" s="6">
        <f t="shared" ref="I3:I31" si="2">(H3*$F$3)/100</f>
        <v>7.4662322000000007E-4</v>
      </c>
      <c r="J3" s="6">
        <f t="shared" ref="J3:J31" si="3">I3/$F$9</f>
        <v>8.4651158730158733E-6</v>
      </c>
      <c r="K3" s="6">
        <f>(E3*J3)/12</f>
        <v>5.1432633191798943E-7</v>
      </c>
      <c r="L3" s="6">
        <f t="shared" ref="L3:L31" si="4">K3*$F$7</f>
        <v>2.4183624126783863E-5</v>
      </c>
      <c r="M3" s="6">
        <f t="shared" ref="M3:M31" si="5">(L3/G3)*100</f>
        <v>0.45629479484500968</v>
      </c>
      <c r="N3" s="5">
        <f>_xlfn.STDEV.P(M2:M4)</f>
        <v>0.13387025546582235</v>
      </c>
    </row>
    <row r="4" spans="1:15" s="5" customFormat="1" x14ac:dyDescent="0.25">
      <c r="A4" s="41" t="s">
        <v>227</v>
      </c>
      <c r="B4" s="5">
        <v>3.5087999999999999</v>
      </c>
      <c r="C4" s="5">
        <v>4.8507999999999996</v>
      </c>
      <c r="D4" s="5">
        <v>3.5131000000000001</v>
      </c>
      <c r="E4" s="5">
        <v>0.91869999999999996</v>
      </c>
      <c r="F4" s="23"/>
      <c r="G4" s="5">
        <f t="shared" si="0"/>
        <v>4.3000000000001926E-3</v>
      </c>
      <c r="H4" s="5">
        <f t="shared" si="1"/>
        <v>1.3376999999999994</v>
      </c>
      <c r="I4" s="6">
        <f t="shared" si="2"/>
        <v>8.2439775599999973E-4</v>
      </c>
      <c r="J4" s="6">
        <f t="shared" si="3"/>
        <v>9.3469133333333306E-6</v>
      </c>
      <c r="K4" s="6">
        <f>(E4*J4)/12</f>
        <v>7.1558410661111079E-7</v>
      </c>
      <c r="L4" s="6">
        <f t="shared" si="4"/>
        <v>3.3646764692854431E-5</v>
      </c>
      <c r="M4" s="6">
        <f t="shared" si="5"/>
        <v>0.78248289983378883</v>
      </c>
      <c r="N4" s="7"/>
    </row>
    <row r="5" spans="1:15" s="8" customFormat="1" x14ac:dyDescent="0.25">
      <c r="A5" s="8" t="s">
        <v>228</v>
      </c>
      <c r="B5" s="8">
        <v>3.5034999999999998</v>
      </c>
      <c r="C5" s="8">
        <v>4.7165999999999997</v>
      </c>
      <c r="D5" s="8">
        <v>3.5081000000000002</v>
      </c>
      <c r="E5" s="8">
        <v>0.4098</v>
      </c>
      <c r="F5" s="24"/>
      <c r="G5" s="8">
        <f t="shared" si="0"/>
        <v>4.6000000000003816E-3</v>
      </c>
      <c r="H5" s="8">
        <f t="shared" si="1"/>
        <v>1.2084999999999995</v>
      </c>
      <c r="I5" s="9">
        <f t="shared" si="2"/>
        <v>7.447743799999997E-4</v>
      </c>
      <c r="J5" s="9">
        <f t="shared" si="3"/>
        <v>8.4441539682539645E-6</v>
      </c>
      <c r="K5" s="9">
        <f t="shared" ref="K5:K31" si="6">E5*J5/12</f>
        <v>2.8836785801587286E-7</v>
      </c>
      <c r="L5" s="9">
        <f t="shared" si="4"/>
        <v>1.3559056683906343E-5</v>
      </c>
      <c r="M5" s="9">
        <f t="shared" si="5"/>
        <v>0.29476210182402651</v>
      </c>
      <c r="N5" s="8">
        <f>AVERAGE(M5:M7)</f>
        <v>0.61664299746329387</v>
      </c>
    </row>
    <row r="6" spans="1:15" s="8" customFormat="1" x14ac:dyDescent="0.25">
      <c r="A6" s="8" t="s">
        <v>229</v>
      </c>
      <c r="B6" s="8">
        <v>3.5104000000000002</v>
      </c>
      <c r="C6" s="8">
        <v>4.8497000000000003</v>
      </c>
      <c r="D6" s="8">
        <v>3.5154000000000001</v>
      </c>
      <c r="E6" s="8">
        <v>0.76160000000000005</v>
      </c>
      <c r="F6" s="23" t="s">
        <v>13</v>
      </c>
      <c r="G6" s="8">
        <f t="shared" si="0"/>
        <v>4.9999999999998934E-3</v>
      </c>
      <c r="H6" s="8">
        <f t="shared" si="1"/>
        <v>1.3343000000000003</v>
      </c>
      <c r="I6" s="9">
        <f t="shared" si="2"/>
        <v>8.2230240400000014E-4</v>
      </c>
      <c r="J6" s="9">
        <f t="shared" si="3"/>
        <v>9.3231565079365091E-6</v>
      </c>
      <c r="K6" s="9">
        <f t="shared" si="6"/>
        <v>5.9170966637037045E-7</v>
      </c>
      <c r="L6" s="9">
        <f t="shared" si="4"/>
        <v>2.782218851273482E-5</v>
      </c>
      <c r="M6" s="9">
        <f t="shared" si="5"/>
        <v>0.55644377025470826</v>
      </c>
      <c r="N6" s="8">
        <f>_xlfn.STDEV.P(M5:M7)</f>
        <v>0.29052623416224022</v>
      </c>
    </row>
    <row r="7" spans="1:15" s="8" customFormat="1" x14ac:dyDescent="0.25">
      <c r="A7" s="8" t="s">
        <v>230</v>
      </c>
      <c r="B7" s="8">
        <v>3.5091000000000001</v>
      </c>
      <c r="C7" s="8">
        <v>4.8628</v>
      </c>
      <c r="D7" s="8">
        <v>3.5133000000000001</v>
      </c>
      <c r="E7" s="8">
        <v>1.1353</v>
      </c>
      <c r="F7" s="24">
        <v>47.02</v>
      </c>
      <c r="G7" s="8">
        <f t="shared" si="0"/>
        <v>4.1999999999999815E-3</v>
      </c>
      <c r="H7" s="8">
        <f t="shared" si="1"/>
        <v>1.3494999999999999</v>
      </c>
      <c r="I7" s="9">
        <f t="shared" si="2"/>
        <v>8.3166985999999997E-4</v>
      </c>
      <c r="J7" s="9">
        <f t="shared" si="3"/>
        <v>9.4293634920634911E-6</v>
      </c>
      <c r="K7" s="9">
        <f t="shared" si="6"/>
        <v>8.9209636437830677E-7</v>
      </c>
      <c r="L7" s="9">
        <f t="shared" si="4"/>
        <v>4.1946371053067986E-5</v>
      </c>
      <c r="M7" s="9">
        <f t="shared" si="5"/>
        <v>0.99872312031114696</v>
      </c>
    </row>
    <row r="8" spans="1:15" s="10" customFormat="1" x14ac:dyDescent="0.25">
      <c r="A8" s="10" t="s">
        <v>231</v>
      </c>
      <c r="B8" s="10">
        <v>3.5383</v>
      </c>
      <c r="C8" s="10">
        <v>4.4408000000000003</v>
      </c>
      <c r="D8" s="10">
        <v>3.5423</v>
      </c>
      <c r="E8" s="10">
        <v>0.2858</v>
      </c>
      <c r="F8" s="23" t="s">
        <v>14</v>
      </c>
      <c r="G8" s="10">
        <f t="shared" si="0"/>
        <v>4.0000000000000036E-3</v>
      </c>
      <c r="H8" s="10">
        <f t="shared" si="1"/>
        <v>0.8985000000000003</v>
      </c>
      <c r="I8" s="11">
        <f t="shared" si="2"/>
        <v>5.5372758000000024E-4</v>
      </c>
      <c r="J8" s="11">
        <f t="shared" si="3"/>
        <v>6.2780904761904789E-6</v>
      </c>
      <c r="K8" s="11">
        <f t="shared" si="6"/>
        <v>1.4952318817460324E-7</v>
      </c>
      <c r="L8" s="11">
        <f t="shared" si="4"/>
        <v>7.030580307969845E-6</v>
      </c>
      <c r="M8" s="11">
        <f t="shared" si="5"/>
        <v>0.17576450769924595</v>
      </c>
      <c r="N8" s="26">
        <f>AVERAGE(M8:M10)</f>
        <v>0.26339706350512748</v>
      </c>
    </row>
    <row r="9" spans="1:15" s="10" customFormat="1" x14ac:dyDescent="0.25">
      <c r="A9" s="10" t="s">
        <v>232</v>
      </c>
      <c r="B9" s="10">
        <v>3.5554000000000001</v>
      </c>
      <c r="C9" s="10">
        <v>4.8837999999999999</v>
      </c>
      <c r="D9" s="10">
        <v>3.5607000000000002</v>
      </c>
      <c r="E9" s="10">
        <v>0.3664</v>
      </c>
      <c r="F9" s="25">
        <v>88.2</v>
      </c>
      <c r="G9" s="10">
        <f t="shared" si="0"/>
        <v>5.3000000000000824E-3</v>
      </c>
      <c r="H9" s="10">
        <f t="shared" si="1"/>
        <v>1.3230999999999997</v>
      </c>
      <c r="I9" s="11">
        <f t="shared" si="2"/>
        <v>8.1540006799999982E-4</v>
      </c>
      <c r="J9" s="11">
        <f t="shared" si="3"/>
        <v>9.2448987301587277E-6</v>
      </c>
      <c r="K9" s="11">
        <f t="shared" si="6"/>
        <v>2.8227757456084651E-7</v>
      </c>
      <c r="L9" s="11">
        <f t="shared" si="4"/>
        <v>1.3272691555851004E-5</v>
      </c>
      <c r="M9" s="11">
        <f t="shared" si="5"/>
        <v>0.2504281425632226</v>
      </c>
      <c r="N9" s="26">
        <f>_xlfn.STDEV.P(M8:M10)</f>
        <v>7.7391461353527702E-2</v>
      </c>
    </row>
    <row r="10" spans="1:15" s="10" customFormat="1" x14ac:dyDescent="0.25">
      <c r="A10" s="10" t="s">
        <v>233</v>
      </c>
      <c r="B10" s="10">
        <v>3.5301</v>
      </c>
      <c r="C10" s="10">
        <v>4.7502000000000004</v>
      </c>
      <c r="D10" s="10">
        <v>3.5341</v>
      </c>
      <c r="E10" s="10">
        <v>0.43730000000000002</v>
      </c>
      <c r="F10" s="23" t="s">
        <v>15</v>
      </c>
      <c r="G10" s="10">
        <f t="shared" si="0"/>
        <v>4.0000000000000036E-3</v>
      </c>
      <c r="H10" s="10">
        <f t="shared" si="1"/>
        <v>1.2161000000000004</v>
      </c>
      <c r="I10" s="11">
        <f t="shared" si="2"/>
        <v>7.4945810800000027E-4</v>
      </c>
      <c r="J10" s="11">
        <f t="shared" si="3"/>
        <v>8.4972574603174631E-6</v>
      </c>
      <c r="K10" s="11">
        <f t="shared" si="6"/>
        <v>3.0965422394973558E-7</v>
      </c>
      <c r="L10" s="11">
        <f t="shared" si="4"/>
        <v>1.4559941610116568E-5</v>
      </c>
      <c r="M10" s="11">
        <f t="shared" si="5"/>
        <v>0.36399854025291384</v>
      </c>
    </row>
    <row r="11" spans="1:15" s="12" customFormat="1" x14ac:dyDescent="0.25">
      <c r="A11" s="12" t="s">
        <v>234</v>
      </c>
      <c r="B11" s="12">
        <v>3.5230999999999999</v>
      </c>
      <c r="C11" s="12">
        <v>4.8076999999999996</v>
      </c>
      <c r="D11" s="12">
        <v>3.5266999999999999</v>
      </c>
      <c r="E11" s="12">
        <v>0.10829999999999999</v>
      </c>
      <c r="F11" s="22">
        <v>6.0220000000000003E+23</v>
      </c>
      <c r="G11" s="12">
        <f t="shared" si="0"/>
        <v>3.6000000000000476E-3</v>
      </c>
      <c r="H11" s="12">
        <f t="shared" si="1"/>
        <v>1.2809999999999997</v>
      </c>
      <c r="I11" s="13">
        <f t="shared" si="2"/>
        <v>7.8945467999999987E-4</v>
      </c>
      <c r="J11" s="13">
        <f t="shared" si="3"/>
        <v>8.9507333333333323E-6</v>
      </c>
      <c r="K11" s="13">
        <f t="shared" si="6"/>
        <v>8.0780368333333323E-8</v>
      </c>
      <c r="L11" s="13">
        <f t="shared" si="4"/>
        <v>3.7982929190333332E-6</v>
      </c>
      <c r="M11" s="13">
        <f t="shared" si="5"/>
        <v>0.10550813663981341</v>
      </c>
      <c r="N11" s="12">
        <f>AVERAGE(M11:M13)</f>
        <v>0.1222571721954296</v>
      </c>
    </row>
    <row r="12" spans="1:15" s="12" customFormat="1" x14ac:dyDescent="0.25">
      <c r="A12" s="12" t="s">
        <v>235</v>
      </c>
      <c r="B12" s="12">
        <v>3.5468000000000002</v>
      </c>
      <c r="C12" s="12">
        <v>4.7725999999999997</v>
      </c>
      <c r="D12" s="12">
        <v>3.55</v>
      </c>
      <c r="E12" s="12">
        <v>0.1114</v>
      </c>
      <c r="F12" s="24"/>
      <c r="G12" s="12">
        <f t="shared" si="0"/>
        <v>3.1999999999996476E-3</v>
      </c>
      <c r="H12" s="12">
        <f t="shared" si="1"/>
        <v>1.2225999999999999</v>
      </c>
      <c r="I12" s="13">
        <f t="shared" si="2"/>
        <v>7.5346392799999998E-4</v>
      </c>
      <c r="J12" s="13">
        <f t="shared" si="3"/>
        <v>8.5426749206349207E-6</v>
      </c>
      <c r="K12" s="13">
        <f t="shared" si="6"/>
        <v>7.9304498846560845E-8</v>
      </c>
      <c r="L12" s="13">
        <f t="shared" si="4"/>
        <v>3.7288975357652914E-6</v>
      </c>
      <c r="M12" s="13">
        <f t="shared" si="5"/>
        <v>0.11652804799267819</v>
      </c>
      <c r="N12" s="12">
        <f>_xlfn.STDEV.P(M11:M13)</f>
        <v>1.6518885377011745E-2</v>
      </c>
    </row>
    <row r="13" spans="1:15" s="12" customFormat="1" x14ac:dyDescent="0.25">
      <c r="A13" s="12" t="s">
        <v>236</v>
      </c>
      <c r="B13" s="12">
        <v>3.4967000000000001</v>
      </c>
      <c r="C13" s="12">
        <v>4.8597000000000001</v>
      </c>
      <c r="D13" s="12">
        <v>3.5001000000000002</v>
      </c>
      <c r="E13" s="12">
        <v>0.13220000000000001</v>
      </c>
      <c r="F13" s="24"/>
      <c r="G13" s="12">
        <f t="shared" si="0"/>
        <v>3.4000000000000696E-3</v>
      </c>
      <c r="H13" s="12">
        <f t="shared" si="1"/>
        <v>1.3595999999999999</v>
      </c>
      <c r="I13" s="13">
        <f t="shared" si="2"/>
        <v>8.3789428799999999E-4</v>
      </c>
      <c r="J13" s="13">
        <f t="shared" si="3"/>
        <v>9.4999352380952383E-6</v>
      </c>
      <c r="K13" s="13">
        <f t="shared" si="6"/>
        <v>1.0465761987301589E-7</v>
      </c>
      <c r="L13" s="13">
        <f t="shared" si="4"/>
        <v>4.9210012864292075E-6</v>
      </c>
      <c r="M13" s="13">
        <f t="shared" si="5"/>
        <v>0.14473533195379726</v>
      </c>
    </row>
    <row r="14" spans="1:15" s="14" customFormat="1" x14ac:dyDescent="0.25">
      <c r="F14" s="24"/>
      <c r="G14" s="14">
        <f t="shared" si="0"/>
        <v>0</v>
      </c>
      <c r="H14" s="14">
        <f t="shared" si="1"/>
        <v>0</v>
      </c>
      <c r="I14" s="15">
        <f t="shared" si="2"/>
        <v>0</v>
      </c>
      <c r="J14" s="15">
        <f t="shared" si="3"/>
        <v>0</v>
      </c>
      <c r="K14" s="15">
        <f t="shared" si="6"/>
        <v>0</v>
      </c>
      <c r="L14" s="15">
        <f t="shared" si="4"/>
        <v>0</v>
      </c>
      <c r="M14" s="15" t="e">
        <f t="shared" si="5"/>
        <v>#DIV/0!</v>
      </c>
      <c r="N14" s="14" t="e">
        <f>AVERAGE(M14:M16)</f>
        <v>#DIV/0!</v>
      </c>
    </row>
    <row r="15" spans="1:15" s="14" customFormat="1" x14ac:dyDescent="0.25">
      <c r="F15" s="24"/>
      <c r="G15" s="14">
        <f t="shared" si="0"/>
        <v>0</v>
      </c>
      <c r="H15" s="14">
        <f t="shared" si="1"/>
        <v>0</v>
      </c>
      <c r="I15" s="15">
        <f t="shared" si="2"/>
        <v>0</v>
      </c>
      <c r="J15" s="15">
        <f t="shared" si="3"/>
        <v>0</v>
      </c>
      <c r="K15" s="15">
        <f t="shared" si="6"/>
        <v>0</v>
      </c>
      <c r="L15" s="15">
        <f t="shared" si="4"/>
        <v>0</v>
      </c>
      <c r="M15" s="15" t="e">
        <f t="shared" si="5"/>
        <v>#DIV/0!</v>
      </c>
      <c r="N15" s="14" t="e">
        <f>_xlfn.STDEV.P(M14:M16)</f>
        <v>#DIV/0!</v>
      </c>
    </row>
    <row r="16" spans="1:15" s="14" customFormat="1" x14ac:dyDescent="0.25">
      <c r="F16" s="24"/>
      <c r="G16" s="14">
        <f t="shared" si="0"/>
        <v>0</v>
      </c>
      <c r="H16" s="14">
        <f t="shared" si="1"/>
        <v>0</v>
      </c>
      <c r="I16" s="15">
        <f t="shared" si="2"/>
        <v>0</v>
      </c>
      <c r="J16" s="15">
        <f t="shared" si="3"/>
        <v>0</v>
      </c>
      <c r="K16" s="15">
        <f t="shared" si="6"/>
        <v>0</v>
      </c>
      <c r="L16" s="15">
        <f t="shared" si="4"/>
        <v>0</v>
      </c>
      <c r="M16" s="15" t="e">
        <f t="shared" si="5"/>
        <v>#DIV/0!</v>
      </c>
    </row>
    <row r="17" spans="5:14" s="16" customFormat="1" x14ac:dyDescent="0.25">
      <c r="F17" s="24"/>
      <c r="G17" s="16">
        <f t="shared" si="0"/>
        <v>0</v>
      </c>
      <c r="H17" s="16">
        <f t="shared" si="1"/>
        <v>0</v>
      </c>
      <c r="I17" s="17">
        <f t="shared" si="2"/>
        <v>0</v>
      </c>
      <c r="J17" s="17">
        <f t="shared" si="3"/>
        <v>0</v>
      </c>
      <c r="K17" s="17">
        <f t="shared" si="6"/>
        <v>0</v>
      </c>
      <c r="L17" s="17">
        <f t="shared" si="4"/>
        <v>0</v>
      </c>
      <c r="M17" s="17" t="e">
        <f t="shared" si="5"/>
        <v>#DIV/0!</v>
      </c>
      <c r="N17" s="20" t="e">
        <f>AVERAGE(M17:M19)</f>
        <v>#DIV/0!</v>
      </c>
    </row>
    <row r="18" spans="5:14" s="16" customFormat="1" x14ac:dyDescent="0.25">
      <c r="F18" s="24"/>
      <c r="G18" s="16">
        <f t="shared" si="0"/>
        <v>0</v>
      </c>
      <c r="H18" s="16">
        <f t="shared" si="1"/>
        <v>0</v>
      </c>
      <c r="I18" s="17">
        <f t="shared" si="2"/>
        <v>0</v>
      </c>
      <c r="J18" s="17">
        <f t="shared" si="3"/>
        <v>0</v>
      </c>
      <c r="K18" s="17">
        <f t="shared" si="6"/>
        <v>0</v>
      </c>
      <c r="L18" s="17">
        <f t="shared" si="4"/>
        <v>0</v>
      </c>
      <c r="M18" s="17" t="e">
        <f t="shared" si="5"/>
        <v>#DIV/0!</v>
      </c>
      <c r="N18" s="20" t="e">
        <f>_xlfn.STDEV.P(M17:M19)</f>
        <v>#DIV/0!</v>
      </c>
    </row>
    <row r="19" spans="5:14" s="16" customFormat="1" x14ac:dyDescent="0.25">
      <c r="E19" s="30"/>
      <c r="F19" s="38"/>
      <c r="G19" s="34">
        <f t="shared" si="0"/>
        <v>0</v>
      </c>
      <c r="H19" s="16">
        <f t="shared" si="1"/>
        <v>0</v>
      </c>
      <c r="I19" s="17">
        <f t="shared" si="2"/>
        <v>0</v>
      </c>
      <c r="J19" s="17">
        <f t="shared" si="3"/>
        <v>0</v>
      </c>
      <c r="K19" s="17">
        <f t="shared" si="6"/>
        <v>0</v>
      </c>
      <c r="L19" s="17">
        <f t="shared" si="4"/>
        <v>0</v>
      </c>
      <c r="M19" s="17" t="e">
        <f t="shared" si="5"/>
        <v>#DIV/0!</v>
      </c>
    </row>
    <row r="20" spans="5:14" s="29" customFormat="1" x14ac:dyDescent="0.25">
      <c r="E20" s="31"/>
      <c r="F20" s="38"/>
      <c r="G20" s="35">
        <f t="shared" si="0"/>
        <v>0</v>
      </c>
      <c r="H20" s="29">
        <f t="shared" si="1"/>
        <v>0</v>
      </c>
      <c r="I20" s="29">
        <f t="shared" si="2"/>
        <v>0</v>
      </c>
      <c r="J20" s="29">
        <f t="shared" si="3"/>
        <v>0</v>
      </c>
      <c r="K20" s="29">
        <f t="shared" si="6"/>
        <v>0</v>
      </c>
      <c r="L20" s="29">
        <f t="shared" si="4"/>
        <v>0</v>
      </c>
      <c r="M20" s="29" t="e">
        <f t="shared" si="5"/>
        <v>#DIV/0!</v>
      </c>
      <c r="N20" s="39" t="e">
        <f>AVERAGE(M20:M22)</f>
        <v>#DIV/0!</v>
      </c>
    </row>
    <row r="21" spans="5:14" s="29" customFormat="1" x14ac:dyDescent="0.25">
      <c r="E21" s="31"/>
      <c r="F21" s="38"/>
      <c r="G21" s="35">
        <f t="shared" si="0"/>
        <v>0</v>
      </c>
      <c r="H21" s="29">
        <f t="shared" si="1"/>
        <v>0</v>
      </c>
      <c r="I21" s="29">
        <f t="shared" si="2"/>
        <v>0</v>
      </c>
      <c r="J21" s="29">
        <f t="shared" si="3"/>
        <v>0</v>
      </c>
      <c r="K21" s="29">
        <f t="shared" si="6"/>
        <v>0</v>
      </c>
      <c r="L21" s="29">
        <f t="shared" si="4"/>
        <v>0</v>
      </c>
      <c r="M21" s="29" t="e">
        <f t="shared" si="5"/>
        <v>#DIV/0!</v>
      </c>
      <c r="N21" s="39" t="e">
        <f>_xlfn.STDEV.P(M20:M22)</f>
        <v>#DIV/0!</v>
      </c>
    </row>
    <row r="22" spans="5:14" s="29" customFormat="1" x14ac:dyDescent="0.25">
      <c r="E22" s="31"/>
      <c r="F22" s="38"/>
      <c r="G22" s="35">
        <f t="shared" si="0"/>
        <v>0</v>
      </c>
      <c r="H22" s="29">
        <f t="shared" si="1"/>
        <v>0</v>
      </c>
      <c r="I22" s="29">
        <f t="shared" si="2"/>
        <v>0</v>
      </c>
      <c r="J22" s="29">
        <f t="shared" si="3"/>
        <v>0</v>
      </c>
      <c r="K22" s="29">
        <f t="shared" si="6"/>
        <v>0</v>
      </c>
      <c r="L22" s="29">
        <f t="shared" si="4"/>
        <v>0</v>
      </c>
      <c r="M22" s="29" t="e">
        <f t="shared" si="5"/>
        <v>#DIV/0!</v>
      </c>
    </row>
    <row r="23" spans="5:14" s="27" customFormat="1" x14ac:dyDescent="0.25">
      <c r="E23" s="32"/>
      <c r="F23" s="38"/>
      <c r="G23" s="36">
        <f t="shared" si="0"/>
        <v>0</v>
      </c>
      <c r="H23" s="27">
        <f t="shared" si="1"/>
        <v>0</v>
      </c>
      <c r="I23" s="27">
        <f t="shared" si="2"/>
        <v>0</v>
      </c>
      <c r="J23" s="27">
        <f t="shared" si="3"/>
        <v>0</v>
      </c>
      <c r="K23" s="27">
        <f t="shared" si="6"/>
        <v>0</v>
      </c>
      <c r="L23" s="27">
        <f t="shared" si="4"/>
        <v>0</v>
      </c>
      <c r="M23" s="27" t="e">
        <f t="shared" si="5"/>
        <v>#DIV/0!</v>
      </c>
      <c r="N23" s="40" t="e">
        <f>AVERAGE(M23:M25)</f>
        <v>#DIV/0!</v>
      </c>
    </row>
    <row r="24" spans="5:14" s="27" customFormat="1" x14ac:dyDescent="0.25">
      <c r="E24" s="32"/>
      <c r="F24" s="38"/>
      <c r="G24" s="36">
        <f t="shared" si="0"/>
        <v>0</v>
      </c>
      <c r="H24" s="27">
        <f t="shared" si="1"/>
        <v>0</v>
      </c>
      <c r="I24" s="27">
        <f t="shared" si="2"/>
        <v>0</v>
      </c>
      <c r="J24" s="27">
        <f t="shared" si="3"/>
        <v>0</v>
      </c>
      <c r="K24" s="27">
        <f t="shared" si="6"/>
        <v>0</v>
      </c>
      <c r="L24" s="27">
        <f t="shared" si="4"/>
        <v>0</v>
      </c>
      <c r="M24" s="27" t="e">
        <f t="shared" si="5"/>
        <v>#DIV/0!</v>
      </c>
      <c r="N24" s="40" t="e">
        <f>_xlfn.STDEV.P(M23:M25)</f>
        <v>#DIV/0!</v>
      </c>
    </row>
    <row r="25" spans="5:14" s="27" customFormat="1" x14ac:dyDescent="0.25">
      <c r="E25" s="32"/>
      <c r="F25" s="38"/>
      <c r="G25" s="36">
        <f t="shared" si="0"/>
        <v>0</v>
      </c>
      <c r="H25" s="27">
        <f t="shared" si="1"/>
        <v>0</v>
      </c>
      <c r="I25" s="27">
        <f t="shared" si="2"/>
        <v>0</v>
      </c>
      <c r="J25" s="27">
        <f t="shared" si="3"/>
        <v>0</v>
      </c>
      <c r="K25" s="27">
        <f t="shared" si="6"/>
        <v>0</v>
      </c>
      <c r="L25" s="27">
        <f t="shared" si="4"/>
        <v>0</v>
      </c>
      <c r="M25" s="27" t="e">
        <f t="shared" si="5"/>
        <v>#DIV/0!</v>
      </c>
    </row>
    <row r="26" spans="5:14" s="43" customFormat="1" x14ac:dyDescent="0.25">
      <c r="F26" s="38"/>
      <c r="G26" s="43">
        <f t="shared" si="0"/>
        <v>0</v>
      </c>
      <c r="H26" s="43">
        <f t="shared" si="1"/>
        <v>0</v>
      </c>
      <c r="I26" s="43">
        <f t="shared" si="2"/>
        <v>0</v>
      </c>
      <c r="J26" s="43">
        <f t="shared" si="3"/>
        <v>0</v>
      </c>
      <c r="K26" s="43">
        <f t="shared" si="6"/>
        <v>0</v>
      </c>
      <c r="L26" s="43">
        <f t="shared" si="4"/>
        <v>0</v>
      </c>
      <c r="M26" s="43" t="e">
        <f t="shared" si="5"/>
        <v>#DIV/0!</v>
      </c>
      <c r="N26" s="43" t="e">
        <f>AVERAGE(M26:M28)</f>
        <v>#DIV/0!</v>
      </c>
    </row>
    <row r="27" spans="5:14" s="43" customFormat="1" x14ac:dyDescent="0.25">
      <c r="F27" s="38"/>
      <c r="G27" s="43">
        <f t="shared" si="0"/>
        <v>0</v>
      </c>
      <c r="H27" s="43">
        <f t="shared" si="1"/>
        <v>0</v>
      </c>
      <c r="I27" s="43">
        <f t="shared" si="2"/>
        <v>0</v>
      </c>
      <c r="J27" s="43">
        <f t="shared" si="3"/>
        <v>0</v>
      </c>
      <c r="K27" s="43">
        <f t="shared" si="6"/>
        <v>0</v>
      </c>
      <c r="L27" s="43">
        <f t="shared" si="4"/>
        <v>0</v>
      </c>
      <c r="M27" s="43" t="e">
        <f t="shared" si="5"/>
        <v>#DIV/0!</v>
      </c>
      <c r="N27" s="43" t="e">
        <f>STDEV(M26:M28)</f>
        <v>#DIV/0!</v>
      </c>
    </row>
    <row r="28" spans="5:14" s="43" customFormat="1" x14ac:dyDescent="0.25">
      <c r="F28" s="38"/>
      <c r="G28" s="43">
        <f t="shared" si="0"/>
        <v>0</v>
      </c>
      <c r="H28" s="43">
        <f t="shared" si="1"/>
        <v>0</v>
      </c>
      <c r="I28" s="43">
        <f t="shared" si="2"/>
        <v>0</v>
      </c>
      <c r="J28" s="43">
        <f t="shared" si="3"/>
        <v>0</v>
      </c>
      <c r="K28" s="43">
        <f t="shared" si="6"/>
        <v>0</v>
      </c>
      <c r="L28" s="43">
        <f t="shared" si="4"/>
        <v>0</v>
      </c>
      <c r="M28" s="43" t="e">
        <f t="shared" si="5"/>
        <v>#DIV/0!</v>
      </c>
    </row>
    <row r="29" spans="5:14" s="42" customFormat="1" x14ac:dyDescent="0.25">
      <c r="F29" s="38"/>
      <c r="G29" s="42">
        <f t="shared" si="0"/>
        <v>0</v>
      </c>
      <c r="H29" s="42">
        <f t="shared" si="1"/>
        <v>0</v>
      </c>
      <c r="I29" s="42">
        <f t="shared" si="2"/>
        <v>0</v>
      </c>
      <c r="J29" s="42">
        <f t="shared" si="3"/>
        <v>0</v>
      </c>
      <c r="K29" s="42">
        <f t="shared" si="6"/>
        <v>0</v>
      </c>
      <c r="L29" s="42">
        <f t="shared" si="4"/>
        <v>0</v>
      </c>
      <c r="M29" s="42" t="e">
        <f t="shared" si="5"/>
        <v>#DIV/0!</v>
      </c>
      <c r="N29" s="42" t="e">
        <f>AVERAGE(M29:M31)</f>
        <v>#DIV/0!</v>
      </c>
    </row>
    <row r="30" spans="5:14" s="42" customFormat="1" x14ac:dyDescent="0.25">
      <c r="F30" s="38"/>
      <c r="G30" s="42">
        <f t="shared" si="0"/>
        <v>0</v>
      </c>
      <c r="H30" s="42">
        <f t="shared" si="1"/>
        <v>0</v>
      </c>
      <c r="I30" s="42">
        <f t="shared" si="2"/>
        <v>0</v>
      </c>
      <c r="J30" s="42">
        <f t="shared" si="3"/>
        <v>0</v>
      </c>
      <c r="K30" s="42">
        <f t="shared" si="6"/>
        <v>0</v>
      </c>
      <c r="L30" s="42">
        <f t="shared" si="4"/>
        <v>0</v>
      </c>
      <c r="M30" s="42" t="e">
        <f t="shared" si="5"/>
        <v>#DIV/0!</v>
      </c>
      <c r="N30" s="42" t="e">
        <f>STDEV(M29:M31)</f>
        <v>#DIV/0!</v>
      </c>
    </row>
    <row r="31" spans="5:14" s="42" customFormat="1" x14ac:dyDescent="0.25">
      <c r="F31" s="38"/>
      <c r="G31" s="42">
        <f t="shared" si="0"/>
        <v>0</v>
      </c>
      <c r="H31" s="42">
        <f t="shared" si="1"/>
        <v>0</v>
      </c>
      <c r="I31" s="42">
        <f t="shared" si="2"/>
        <v>0</v>
      </c>
      <c r="J31" s="42">
        <f t="shared" si="3"/>
        <v>0</v>
      </c>
      <c r="K31" s="42">
        <f t="shared" si="6"/>
        <v>0</v>
      </c>
      <c r="L31" s="42">
        <f t="shared" si="4"/>
        <v>0</v>
      </c>
      <c r="M31" s="42" t="e">
        <f t="shared" si="5"/>
        <v>#DIV/0!</v>
      </c>
    </row>
  </sheetData>
  <phoneticPr fontId="5" type="noConversion"/>
  <pageMargins left="0.7" right="0.7" top="0.75" bottom="0.75" header="0.3" footer="0.3"/>
  <pageSetup paperSize="9" orientation="portrait" verticalDpi="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F0A934-2E4B-4CC7-BE1D-E315FA7EF86A}">
  <dimension ref="A1:O31"/>
  <sheetViews>
    <sheetView workbookViewId="0">
      <selection sqref="A1:XFD1048576"/>
    </sheetView>
  </sheetViews>
  <sheetFormatPr defaultRowHeight="15" x14ac:dyDescent="0.25"/>
  <cols>
    <col min="1" max="1" width="14.42578125" customWidth="1"/>
    <col min="2" max="2" width="14.5703125" customWidth="1"/>
    <col min="3" max="3" width="16.85546875" customWidth="1"/>
    <col min="4" max="4" width="13.5703125" customWidth="1"/>
    <col min="5" max="5" width="13" customWidth="1"/>
    <col min="6" max="6" width="19.42578125" bestFit="1" customWidth="1"/>
  </cols>
  <sheetData>
    <row r="1" spans="1:15" ht="22.5" customHeight="1" x14ac:dyDescent="0.25">
      <c r="A1" s="1" t="s">
        <v>2</v>
      </c>
      <c r="B1" s="2" t="s">
        <v>12</v>
      </c>
      <c r="C1" s="2" t="s">
        <v>1</v>
      </c>
      <c r="D1" s="2" t="s">
        <v>0</v>
      </c>
      <c r="E1" s="2" t="s">
        <v>7</v>
      </c>
      <c r="F1" s="3" t="s">
        <v>3</v>
      </c>
      <c r="G1" s="4" t="s">
        <v>4</v>
      </c>
      <c r="H1" s="4" t="s">
        <v>17</v>
      </c>
      <c r="I1" s="4" t="s">
        <v>5</v>
      </c>
      <c r="J1" s="4" t="s">
        <v>6</v>
      </c>
      <c r="K1" s="4" t="s">
        <v>8</v>
      </c>
      <c r="L1" s="4" t="s">
        <v>9</v>
      </c>
      <c r="M1" s="4" t="s">
        <v>10</v>
      </c>
      <c r="N1" s="19" t="s">
        <v>35</v>
      </c>
      <c r="O1" s="18"/>
    </row>
    <row r="2" spans="1:15" s="5" customFormat="1" x14ac:dyDescent="0.25">
      <c r="A2" s="5" t="s">
        <v>231</v>
      </c>
      <c r="B2" s="5">
        <v>3.5470999999999999</v>
      </c>
      <c r="C2" s="5">
        <v>5.0857999999999999</v>
      </c>
      <c r="D2" s="5">
        <v>3.5526</v>
      </c>
      <c r="E2" s="5">
        <v>0.33339999999999997</v>
      </c>
      <c r="F2" s="21" t="s">
        <v>16</v>
      </c>
      <c r="G2" s="5">
        <f>D2-B2</f>
        <v>5.5000000000000604E-3</v>
      </c>
      <c r="H2" s="5">
        <f>C2-B2-G2</f>
        <v>1.5331999999999999</v>
      </c>
      <c r="I2" s="6">
        <f>(H2*$F$3)/100</f>
        <v>1.3292843999999997E-3</v>
      </c>
      <c r="J2" s="6">
        <f>I2/$F$9</f>
        <v>1.5071251700680269E-5</v>
      </c>
      <c r="K2" s="6">
        <f>(E2*J2)/12</f>
        <v>4.1872960975056675E-7</v>
      </c>
      <c r="L2" s="6">
        <f>K2*$F$7</f>
        <v>1.9688666250471651E-5</v>
      </c>
      <c r="M2" s="6">
        <f>(L2/G2)*100</f>
        <v>0.35797575000857151</v>
      </c>
      <c r="N2" s="5">
        <f>AVERAGE(M2:M4)</f>
        <v>0.30930880930472554</v>
      </c>
    </row>
    <row r="3" spans="1:15" s="5" customFormat="1" x14ac:dyDescent="0.25">
      <c r="A3" s="5" t="s">
        <v>232</v>
      </c>
      <c r="B3" s="5">
        <v>3.5472999999999999</v>
      </c>
      <c r="C3" s="5">
        <v>4.9589999999999996</v>
      </c>
      <c r="D3" s="5">
        <v>3.5537999999999998</v>
      </c>
      <c r="E3" s="5">
        <v>0.33100000000000002</v>
      </c>
      <c r="F3" s="22">
        <v>8.6699999999999999E-2</v>
      </c>
      <c r="G3" s="5">
        <f t="shared" ref="G3:G31" si="0">D3-B3</f>
        <v>6.4999999999999503E-3</v>
      </c>
      <c r="H3" s="5">
        <f t="shared" ref="H3:H31" si="1">C3-B3-G3</f>
        <v>1.4051999999999998</v>
      </c>
      <c r="I3" s="6">
        <f t="shared" ref="I3:I31" si="2">(H3*$F$3)/100</f>
        <v>1.2183083999999999E-3</v>
      </c>
      <c r="J3" s="6">
        <f t="shared" ref="J3:J31" si="3">I3/$F$9</f>
        <v>1.3813020408163264E-5</v>
      </c>
      <c r="K3" s="6">
        <f>(E3*J3)/12</f>
        <v>3.8100914625850341E-7</v>
      </c>
      <c r="L3" s="6">
        <f t="shared" ref="L3:L31" si="4">K3*$F$7</f>
        <v>1.7915050057074832E-5</v>
      </c>
      <c r="M3" s="6">
        <f t="shared" ref="M3:M31" si="5">(L3/G3)*100</f>
        <v>0.27561615472423029</v>
      </c>
      <c r="N3" s="5">
        <f>_xlfn.STDEV.P(M2:M4)</f>
        <v>3.525098265796385E-2</v>
      </c>
    </row>
    <row r="4" spans="1:15" s="5" customFormat="1" x14ac:dyDescent="0.25">
      <c r="A4" s="5" t="s">
        <v>233</v>
      </c>
      <c r="B4" s="5">
        <v>3.5076999999999998</v>
      </c>
      <c r="C4" s="5">
        <v>4.8768000000000002</v>
      </c>
      <c r="D4" s="5">
        <v>3.5127000000000002</v>
      </c>
      <c r="E4" s="5">
        <v>0.28010000000000002</v>
      </c>
      <c r="F4" s="23"/>
      <c r="G4" s="5">
        <f t="shared" si="0"/>
        <v>5.0000000000003375E-3</v>
      </c>
      <c r="H4" s="5">
        <f t="shared" si="1"/>
        <v>1.3641000000000001</v>
      </c>
      <c r="I4" s="6">
        <f t="shared" si="2"/>
        <v>1.1826747000000001E-3</v>
      </c>
      <c r="J4" s="6">
        <f t="shared" si="3"/>
        <v>1.3409010204081634E-5</v>
      </c>
      <c r="K4" s="6">
        <f>(E4*J4)/12</f>
        <v>3.1298864651360548E-7</v>
      </c>
      <c r="L4" s="6">
        <f t="shared" si="4"/>
        <v>1.471672615906973E-5</v>
      </c>
      <c r="M4" s="6">
        <f t="shared" si="5"/>
        <v>0.29433452318137476</v>
      </c>
      <c r="N4" s="7"/>
    </row>
    <row r="5" spans="1:15" s="8" customFormat="1" x14ac:dyDescent="0.25">
      <c r="A5" s="8" t="s">
        <v>228</v>
      </c>
      <c r="B5" s="8">
        <v>3.5194000000000001</v>
      </c>
      <c r="C5" s="8">
        <v>4.8577000000000004</v>
      </c>
      <c r="D5" s="8">
        <v>3.5238</v>
      </c>
      <c r="E5" s="8">
        <v>0.28899999999999998</v>
      </c>
      <c r="F5" s="24"/>
      <c r="G5" s="8">
        <f t="shared" si="0"/>
        <v>4.3999999999999595E-3</v>
      </c>
      <c r="H5" s="8">
        <f t="shared" si="1"/>
        <v>1.3339000000000003</v>
      </c>
      <c r="I5" s="9">
        <f t="shared" si="2"/>
        <v>1.1564913000000003E-3</v>
      </c>
      <c r="J5" s="9">
        <f t="shared" si="3"/>
        <v>1.3112146258503404E-5</v>
      </c>
      <c r="K5" s="9">
        <f t="shared" ref="K5:K31" si="6">E5*J5/12</f>
        <v>3.1578418905895698E-7</v>
      </c>
      <c r="L5" s="9">
        <f t="shared" si="4"/>
        <v>1.4848172569552158E-5</v>
      </c>
      <c r="M5" s="9">
        <f t="shared" si="5"/>
        <v>0.33745846748982489</v>
      </c>
      <c r="N5" s="8">
        <f>AVERAGE(M5:M7)</f>
        <v>0.30779346253759005</v>
      </c>
    </row>
    <row r="6" spans="1:15" s="8" customFormat="1" x14ac:dyDescent="0.25">
      <c r="A6" s="8" t="s">
        <v>229</v>
      </c>
      <c r="B6" s="8">
        <v>3.5156000000000001</v>
      </c>
      <c r="C6" s="8">
        <v>4.9343000000000004</v>
      </c>
      <c r="D6" s="8">
        <v>3.5203000000000002</v>
      </c>
      <c r="E6" s="8">
        <v>0.26200000000000001</v>
      </c>
      <c r="F6" s="23" t="s">
        <v>13</v>
      </c>
      <c r="G6" s="8">
        <f t="shared" si="0"/>
        <v>4.7000000000001485E-3</v>
      </c>
      <c r="H6" s="8">
        <f t="shared" si="1"/>
        <v>1.4140000000000001</v>
      </c>
      <c r="I6" s="9">
        <f t="shared" si="2"/>
        <v>1.2259380000000002E-3</v>
      </c>
      <c r="J6" s="9">
        <f t="shared" si="3"/>
        <v>1.3899523809523812E-5</v>
      </c>
      <c r="K6" s="9">
        <f t="shared" si="6"/>
        <v>3.0347293650793655E-7</v>
      </c>
      <c r="L6" s="9">
        <f t="shared" si="4"/>
        <v>1.4269297474603178E-5</v>
      </c>
      <c r="M6" s="9">
        <f t="shared" si="5"/>
        <v>0.3036020739277176</v>
      </c>
      <c r="N6" s="8">
        <f>_xlfn.STDEV.P(M5:M7)</f>
        <v>2.2704517809259639E-2</v>
      </c>
    </row>
    <row r="7" spans="1:15" s="8" customFormat="1" x14ac:dyDescent="0.25">
      <c r="A7" s="8" t="s">
        <v>230</v>
      </c>
      <c r="B7" s="8">
        <v>3.5520999999999998</v>
      </c>
      <c r="C7" s="8">
        <v>4.8985000000000003</v>
      </c>
      <c r="D7" s="8">
        <v>3.5566</v>
      </c>
      <c r="E7" s="8">
        <v>0.24579999999999999</v>
      </c>
      <c r="F7" s="24">
        <v>47.02</v>
      </c>
      <c r="G7" s="8">
        <f t="shared" si="0"/>
        <v>4.5000000000001705E-3</v>
      </c>
      <c r="H7" s="8">
        <f t="shared" si="1"/>
        <v>1.3419000000000003</v>
      </c>
      <c r="I7" s="9">
        <f t="shared" si="2"/>
        <v>1.1634273000000004E-3</v>
      </c>
      <c r="J7" s="9">
        <f t="shared" si="3"/>
        <v>1.3190785714285718E-5</v>
      </c>
      <c r="K7" s="9">
        <f t="shared" si="6"/>
        <v>2.7019126071428582E-7</v>
      </c>
      <c r="L7" s="9">
        <f t="shared" si="4"/>
        <v>1.270439307878572E-5</v>
      </c>
      <c r="M7" s="9">
        <f t="shared" si="5"/>
        <v>0.28231984619522754</v>
      </c>
    </row>
    <row r="8" spans="1:15" s="10" customFormat="1" x14ac:dyDescent="0.25">
      <c r="A8" s="10" t="s">
        <v>225</v>
      </c>
      <c r="B8" s="10">
        <v>3.5613999999999999</v>
      </c>
      <c r="C8" s="10">
        <v>4.9307999999999996</v>
      </c>
      <c r="D8" s="10">
        <v>3.5642999999999998</v>
      </c>
      <c r="E8" s="10">
        <v>0.25979999999999998</v>
      </c>
      <c r="F8" s="23" t="s">
        <v>14</v>
      </c>
      <c r="G8" s="10">
        <f t="shared" si="0"/>
        <v>2.8999999999999027E-3</v>
      </c>
      <c r="H8" s="10">
        <f t="shared" si="1"/>
        <v>1.3664999999999998</v>
      </c>
      <c r="I8" s="11">
        <f t="shared" si="2"/>
        <v>1.1847554999999997E-3</v>
      </c>
      <c r="J8" s="11">
        <f t="shared" si="3"/>
        <v>1.3432602040816323E-5</v>
      </c>
      <c r="K8" s="11">
        <f t="shared" si="6"/>
        <v>2.9081583418367336E-7</v>
      </c>
      <c r="L8" s="11">
        <f t="shared" si="4"/>
        <v>1.3674160523316322E-5</v>
      </c>
      <c r="M8" s="11">
        <f t="shared" si="5"/>
        <v>0.47152277666609593</v>
      </c>
      <c r="N8" s="26">
        <f>AVERAGE(M8:M10)</f>
        <v>0.47643432511734235</v>
      </c>
    </row>
    <row r="9" spans="1:15" s="10" customFormat="1" x14ac:dyDescent="0.25">
      <c r="A9" s="10" t="s">
        <v>226</v>
      </c>
      <c r="B9" s="10">
        <v>3.5173999999999999</v>
      </c>
      <c r="C9" s="10">
        <v>4.8563999999999998</v>
      </c>
      <c r="D9" s="10">
        <v>3.5221</v>
      </c>
      <c r="E9" s="10">
        <v>0.4405</v>
      </c>
      <c r="F9" s="25">
        <v>88.2</v>
      </c>
      <c r="G9" s="10">
        <f t="shared" si="0"/>
        <v>4.7000000000001485E-3</v>
      </c>
      <c r="H9" s="10">
        <f t="shared" si="1"/>
        <v>1.3342999999999998</v>
      </c>
      <c r="I9" s="11">
        <f t="shared" si="2"/>
        <v>1.1568380999999999E-3</v>
      </c>
      <c r="J9" s="11">
        <f t="shared" si="3"/>
        <v>1.3116078231292515E-5</v>
      </c>
      <c r="K9" s="11">
        <f t="shared" si="6"/>
        <v>4.8146937174036273E-7</v>
      </c>
      <c r="L9" s="11">
        <f t="shared" si="4"/>
        <v>2.2638689859231859E-5</v>
      </c>
      <c r="M9" s="11">
        <f t="shared" si="5"/>
        <v>0.48167425232406685</v>
      </c>
      <c r="N9" s="26">
        <f>_xlfn.STDEV.P(M8:M10)</f>
        <v>4.1508223252652819E-3</v>
      </c>
    </row>
    <row r="10" spans="1:15" s="10" customFormat="1" x14ac:dyDescent="0.25">
      <c r="A10" s="10" t="s">
        <v>227</v>
      </c>
      <c r="B10" s="10">
        <v>3.5425</v>
      </c>
      <c r="C10" s="10">
        <v>4.7184999999999997</v>
      </c>
      <c r="D10" s="10">
        <v>3.5476999999999999</v>
      </c>
      <c r="E10" s="10">
        <v>0.54900000000000004</v>
      </c>
      <c r="F10" s="23" t="s">
        <v>15</v>
      </c>
      <c r="G10" s="10">
        <f t="shared" si="0"/>
        <v>5.1999999999998714E-3</v>
      </c>
      <c r="H10" s="10">
        <f t="shared" si="1"/>
        <v>1.1707999999999998</v>
      </c>
      <c r="I10" s="11">
        <f t="shared" si="2"/>
        <v>1.0150835999999999E-3</v>
      </c>
      <c r="J10" s="11">
        <f t="shared" si="3"/>
        <v>1.1508884353741496E-5</v>
      </c>
      <c r="K10" s="11">
        <f t="shared" si="6"/>
        <v>5.2653145918367353E-7</v>
      </c>
      <c r="L10" s="11">
        <f t="shared" si="4"/>
        <v>2.4757509210816332E-5</v>
      </c>
      <c r="M10" s="11">
        <f t="shared" si="5"/>
        <v>0.47610594636186432</v>
      </c>
    </row>
    <row r="11" spans="1:15" s="12" customFormat="1" x14ac:dyDescent="0.25">
      <c r="A11" s="12" t="s">
        <v>222</v>
      </c>
      <c r="B11" s="12">
        <v>3.569</v>
      </c>
      <c r="C11" s="12">
        <v>4.8829000000000002</v>
      </c>
      <c r="D11" s="12">
        <v>3.5731000000000002</v>
      </c>
      <c r="E11" s="12">
        <v>7.4800000000000005E-2</v>
      </c>
      <c r="F11" s="22">
        <v>6.0220000000000003E+23</v>
      </c>
      <c r="G11" s="12">
        <f t="shared" si="0"/>
        <v>4.1000000000002146E-3</v>
      </c>
      <c r="H11" s="12">
        <f t="shared" si="1"/>
        <v>1.3098000000000001</v>
      </c>
      <c r="I11" s="13">
        <f t="shared" si="2"/>
        <v>1.1355966E-3</v>
      </c>
      <c r="J11" s="13">
        <f t="shared" si="3"/>
        <v>1.2875244897959182E-5</v>
      </c>
      <c r="K11" s="13">
        <f t="shared" si="6"/>
        <v>8.0255693197278909E-8</v>
      </c>
      <c r="L11" s="13">
        <f t="shared" si="4"/>
        <v>3.7736226941360544E-6</v>
      </c>
      <c r="M11" s="13">
        <f t="shared" si="5"/>
        <v>9.2039577905752595E-2</v>
      </c>
      <c r="N11" s="12">
        <f>AVERAGE(M11:M13)</f>
        <v>9.4860177179799679E-2</v>
      </c>
    </row>
    <row r="12" spans="1:15" s="12" customFormat="1" x14ac:dyDescent="0.25">
      <c r="A12" s="12" t="s">
        <v>223</v>
      </c>
      <c r="B12" s="12">
        <v>3.5013000000000001</v>
      </c>
      <c r="C12" s="12">
        <v>4.7957999999999998</v>
      </c>
      <c r="D12" s="12">
        <v>3.5055000000000001</v>
      </c>
      <c r="E12" s="12">
        <v>8.3599999999999994E-2</v>
      </c>
      <c r="F12" s="24"/>
      <c r="G12" s="12">
        <f t="shared" si="0"/>
        <v>4.1999999999999815E-3</v>
      </c>
      <c r="H12" s="12">
        <f t="shared" si="1"/>
        <v>1.2902999999999998</v>
      </c>
      <c r="I12" s="13">
        <f t="shared" si="2"/>
        <v>1.1186900999999997E-3</v>
      </c>
      <c r="J12" s="13">
        <f t="shared" si="3"/>
        <v>1.2683561224489793E-5</v>
      </c>
      <c r="K12" s="13">
        <f t="shared" si="6"/>
        <v>8.836214319727888E-8</v>
      </c>
      <c r="L12" s="13">
        <f t="shared" si="4"/>
        <v>4.1547879731360529E-6</v>
      </c>
      <c r="M12" s="13">
        <f t="shared" si="5"/>
        <v>9.8923523169906463E-2</v>
      </c>
      <c r="N12" s="12">
        <f>_xlfn.STDEV.P(M11:M13)</f>
        <v>2.9445418602531354E-3</v>
      </c>
    </row>
    <row r="13" spans="1:15" s="12" customFormat="1" x14ac:dyDescent="0.25">
      <c r="A13" s="12" t="s">
        <v>224</v>
      </c>
      <c r="B13" s="12">
        <v>3.5796999999999999</v>
      </c>
      <c r="C13" s="12">
        <v>4.9020000000000001</v>
      </c>
      <c r="D13" s="12">
        <v>3.5844</v>
      </c>
      <c r="E13" s="12">
        <v>8.6699999999999999E-2</v>
      </c>
      <c r="F13" s="24"/>
      <c r="G13" s="12">
        <f t="shared" si="0"/>
        <v>4.7000000000001485E-3</v>
      </c>
      <c r="H13" s="12">
        <f t="shared" si="1"/>
        <v>1.3176000000000001</v>
      </c>
      <c r="I13" s="13">
        <f t="shared" si="2"/>
        <v>1.1423592E-3</v>
      </c>
      <c r="J13" s="13">
        <f t="shared" si="3"/>
        <v>1.2951918367346939E-5</v>
      </c>
      <c r="K13" s="13">
        <f t="shared" si="6"/>
        <v>9.3577610204081624E-8</v>
      </c>
      <c r="L13" s="13">
        <f t="shared" si="4"/>
        <v>4.4000192317959181E-6</v>
      </c>
      <c r="M13" s="13">
        <f t="shared" si="5"/>
        <v>9.3617430463739978E-2</v>
      </c>
    </row>
    <row r="14" spans="1:15" s="14" customFormat="1" x14ac:dyDescent="0.25">
      <c r="A14" s="14" t="s">
        <v>219</v>
      </c>
      <c r="B14" s="14">
        <v>3.5255000000000001</v>
      </c>
      <c r="C14" s="14">
        <v>4.6642999999999999</v>
      </c>
      <c r="D14" s="14">
        <v>3.5295999999999998</v>
      </c>
      <c r="E14" s="14">
        <v>7.1999999999999995E-2</v>
      </c>
      <c r="F14" s="24"/>
      <c r="G14" s="14">
        <f t="shared" si="0"/>
        <v>4.0999999999997705E-3</v>
      </c>
      <c r="H14" s="14">
        <f t="shared" si="1"/>
        <v>1.1347</v>
      </c>
      <c r="I14" s="15">
        <f t="shared" si="2"/>
        <v>9.8378490000000001E-4</v>
      </c>
      <c r="J14" s="15">
        <f t="shared" si="3"/>
        <v>1.1154023809523809E-5</v>
      </c>
      <c r="K14" s="15">
        <f t="shared" si="6"/>
        <v>6.6924142857142851E-8</v>
      </c>
      <c r="L14" s="15">
        <f t="shared" si="4"/>
        <v>3.1467731971428569E-6</v>
      </c>
      <c r="M14" s="15">
        <f t="shared" si="5"/>
        <v>7.6750565783976418E-2</v>
      </c>
      <c r="N14" s="14">
        <f>AVERAGE(M14:M16)</f>
        <v>8.0777455508240018E-2</v>
      </c>
    </row>
    <row r="15" spans="1:15" s="14" customFormat="1" x14ac:dyDescent="0.25">
      <c r="A15" s="14" t="s">
        <v>220</v>
      </c>
      <c r="B15" s="14">
        <v>3.5430000000000001</v>
      </c>
      <c r="C15" s="14">
        <v>4.9120999999999997</v>
      </c>
      <c r="D15" s="14">
        <v>3.5478000000000001</v>
      </c>
      <c r="E15" s="14">
        <v>6.7699999999999996E-2</v>
      </c>
      <c r="F15" s="24"/>
      <c r="G15" s="14">
        <f t="shared" si="0"/>
        <v>4.7999999999999154E-3</v>
      </c>
      <c r="H15" s="14">
        <f t="shared" si="1"/>
        <v>1.3642999999999996</v>
      </c>
      <c r="I15" s="15">
        <f t="shared" si="2"/>
        <v>1.1828480999999996E-3</v>
      </c>
      <c r="J15" s="15">
        <f t="shared" si="3"/>
        <v>1.3410976190476185E-5</v>
      </c>
      <c r="K15" s="15">
        <f t="shared" si="6"/>
        <v>7.5660257341269809E-8</v>
      </c>
      <c r="L15" s="15">
        <f t="shared" si="4"/>
        <v>3.5575453001865067E-6</v>
      </c>
      <c r="M15" s="15">
        <f t="shared" si="5"/>
        <v>7.411552708722019E-2</v>
      </c>
      <c r="N15" s="14">
        <f>_xlfn.STDEV.P(M14:M16)</f>
        <v>7.6343077503488845E-3</v>
      </c>
    </row>
    <row r="16" spans="1:15" s="14" customFormat="1" x14ac:dyDescent="0.25">
      <c r="A16" s="14" t="s">
        <v>221</v>
      </c>
      <c r="B16" s="14">
        <v>3.5508000000000002</v>
      </c>
      <c r="C16" s="14">
        <v>4.8178999999999998</v>
      </c>
      <c r="D16" s="14">
        <v>3.5556000000000001</v>
      </c>
      <c r="E16" s="14">
        <v>9.0300000000000005E-2</v>
      </c>
      <c r="F16" s="24"/>
      <c r="G16" s="14">
        <f t="shared" si="0"/>
        <v>4.7999999999999154E-3</v>
      </c>
      <c r="H16" s="14">
        <f t="shared" si="1"/>
        <v>1.2622999999999998</v>
      </c>
      <c r="I16" s="15">
        <f t="shared" si="2"/>
        <v>1.0944140999999998E-3</v>
      </c>
      <c r="J16" s="15">
        <f t="shared" si="3"/>
        <v>1.2408323129251697E-5</v>
      </c>
      <c r="K16" s="15">
        <f t="shared" si="6"/>
        <v>9.3372631547619026E-8</v>
      </c>
      <c r="L16" s="15">
        <f t="shared" si="4"/>
        <v>4.3903811353690465E-6</v>
      </c>
      <c r="M16" s="15">
        <f t="shared" si="5"/>
        <v>9.1466273653523417E-2</v>
      </c>
    </row>
    <row r="17" spans="1:14" s="16" customFormat="1" x14ac:dyDescent="0.25">
      <c r="A17" s="16" t="s">
        <v>234</v>
      </c>
      <c r="B17" s="16">
        <v>3.4994000000000001</v>
      </c>
      <c r="C17" s="16">
        <v>4.7304000000000004</v>
      </c>
      <c r="D17" s="16">
        <v>3.5026000000000002</v>
      </c>
      <c r="E17" s="16">
        <v>6.7199999999999996E-2</v>
      </c>
      <c r="F17" s="24"/>
      <c r="G17" s="16">
        <f t="shared" si="0"/>
        <v>3.2000000000000917E-3</v>
      </c>
      <c r="H17" s="16">
        <f t="shared" si="1"/>
        <v>1.2278000000000002</v>
      </c>
      <c r="I17" s="17">
        <f t="shared" si="2"/>
        <v>1.0645026000000001E-3</v>
      </c>
      <c r="J17" s="17">
        <f t="shared" si="3"/>
        <v>1.2069190476190477E-5</v>
      </c>
      <c r="K17" s="17">
        <f t="shared" si="6"/>
        <v>6.7587466666666669E-8</v>
      </c>
      <c r="L17" s="17">
        <f t="shared" si="4"/>
        <v>3.1779626826666669E-6</v>
      </c>
      <c r="M17" s="17">
        <f t="shared" si="5"/>
        <v>9.931133383333049E-2</v>
      </c>
      <c r="N17" s="20">
        <f>AVERAGE(M17:M19)</f>
        <v>0.10695642198294765</v>
      </c>
    </row>
    <row r="18" spans="1:14" s="16" customFormat="1" x14ac:dyDescent="0.25">
      <c r="A18" s="16" t="s">
        <v>235</v>
      </c>
      <c r="B18" s="16">
        <v>3.5297000000000001</v>
      </c>
      <c r="C18" s="16">
        <v>4.7759999999999998</v>
      </c>
      <c r="D18" s="16">
        <v>3.5333999999999999</v>
      </c>
      <c r="E18" s="16">
        <v>9.0800000000000006E-2</v>
      </c>
      <c r="F18" s="24"/>
      <c r="G18" s="16">
        <f t="shared" si="0"/>
        <v>3.6999999999998145E-3</v>
      </c>
      <c r="H18" s="16">
        <f t="shared" si="1"/>
        <v>1.2425999999999999</v>
      </c>
      <c r="I18" s="17">
        <f t="shared" si="2"/>
        <v>1.0773342E-3</v>
      </c>
      <c r="J18" s="17">
        <f t="shared" si="3"/>
        <v>1.2214673469387754E-5</v>
      </c>
      <c r="K18" s="17">
        <f t="shared" si="6"/>
        <v>9.242436258503402E-8</v>
      </c>
      <c r="L18" s="17">
        <f t="shared" si="4"/>
        <v>4.3457935287482996E-6</v>
      </c>
      <c r="M18" s="17">
        <f t="shared" si="5"/>
        <v>0.11745387915536533</v>
      </c>
      <c r="N18" s="20">
        <f>_xlfn.STDEV.P(M17:M19)</f>
        <v>7.6763704301879574E-3</v>
      </c>
    </row>
    <row r="19" spans="1:14" s="16" customFormat="1" x14ac:dyDescent="0.25">
      <c r="A19" s="16" t="s">
        <v>236</v>
      </c>
      <c r="B19" s="16">
        <v>3.5154999999999998</v>
      </c>
      <c r="C19" s="16">
        <v>4.6559999999999997</v>
      </c>
      <c r="D19" s="16">
        <v>3.5190000000000001</v>
      </c>
      <c r="E19" s="30">
        <v>8.3199999999999996E-2</v>
      </c>
      <c r="F19" s="38"/>
      <c r="G19" s="34">
        <f t="shared" si="0"/>
        <v>3.5000000000002807E-3</v>
      </c>
      <c r="H19" s="16">
        <f t="shared" si="1"/>
        <v>1.1369999999999996</v>
      </c>
      <c r="I19" s="17">
        <f t="shared" si="2"/>
        <v>9.8577899999999978E-4</v>
      </c>
      <c r="J19" s="17">
        <f t="shared" si="3"/>
        <v>1.1176632653061221E-5</v>
      </c>
      <c r="K19" s="17">
        <f t="shared" si="6"/>
        <v>7.749131972789114E-8</v>
      </c>
      <c r="L19" s="17">
        <f t="shared" si="4"/>
        <v>3.6436418536054416E-6</v>
      </c>
      <c r="M19" s="17">
        <f t="shared" si="5"/>
        <v>0.10410405296014712</v>
      </c>
    </row>
    <row r="20" spans="1:14" s="29" customFormat="1" x14ac:dyDescent="0.25">
      <c r="A20" s="29" t="s">
        <v>216</v>
      </c>
      <c r="B20" s="29">
        <v>3.5194000000000001</v>
      </c>
      <c r="C20" s="29">
        <v>4.8491</v>
      </c>
      <c r="D20" s="29">
        <v>3.5226000000000002</v>
      </c>
      <c r="E20" s="31">
        <v>0.29459999999999997</v>
      </c>
      <c r="F20" s="38"/>
      <c r="G20" s="35">
        <f t="shared" si="0"/>
        <v>3.2000000000000917E-3</v>
      </c>
      <c r="H20" s="29">
        <f t="shared" si="1"/>
        <v>1.3264999999999998</v>
      </c>
      <c r="I20" s="29">
        <f t="shared" si="2"/>
        <v>1.1500754999999999E-3</v>
      </c>
      <c r="J20" s="29">
        <f t="shared" si="3"/>
        <v>1.3039404761904761E-5</v>
      </c>
      <c r="K20" s="29">
        <f t="shared" si="6"/>
        <v>3.2011738690476187E-7</v>
      </c>
      <c r="L20" s="29">
        <f t="shared" si="4"/>
        <v>1.5051919532261905E-5</v>
      </c>
      <c r="M20" s="29">
        <f t="shared" si="5"/>
        <v>0.47037248538317106</v>
      </c>
      <c r="N20" s="39">
        <f>AVERAGE(M20:M22)</f>
        <v>0.50483954210633653</v>
      </c>
    </row>
    <row r="21" spans="1:14" s="29" customFormat="1" x14ac:dyDescent="0.25">
      <c r="A21" s="29" t="s">
        <v>217</v>
      </c>
      <c r="B21" s="29">
        <v>3.5068000000000001</v>
      </c>
      <c r="C21" s="29">
        <v>4.6948999999999996</v>
      </c>
      <c r="D21" s="29">
        <v>3.5110999999999999</v>
      </c>
      <c r="E21" s="31">
        <v>0.49340000000000001</v>
      </c>
      <c r="F21" s="38"/>
      <c r="G21" s="35">
        <f t="shared" si="0"/>
        <v>4.2999999999997485E-3</v>
      </c>
      <c r="H21" s="29">
        <f t="shared" si="1"/>
        <v>1.1837999999999997</v>
      </c>
      <c r="I21" s="29">
        <f t="shared" si="2"/>
        <v>1.0263545999999997E-3</v>
      </c>
      <c r="J21" s="29">
        <f t="shared" si="3"/>
        <v>1.1636673469387751E-5</v>
      </c>
      <c r="K21" s="29">
        <f t="shared" si="6"/>
        <v>4.7846122414965971E-7</v>
      </c>
      <c r="L21" s="29">
        <f t="shared" si="4"/>
        <v>2.2497246759517003E-5</v>
      </c>
      <c r="M21" s="29">
        <f t="shared" si="5"/>
        <v>0.52319178510507713</v>
      </c>
      <c r="N21" s="39">
        <f>_xlfn.STDEV.P(M20:M22)</f>
        <v>2.4389000550901652E-2</v>
      </c>
    </row>
    <row r="22" spans="1:14" s="29" customFormat="1" x14ac:dyDescent="0.25">
      <c r="A22" s="29" t="s">
        <v>218</v>
      </c>
      <c r="B22" s="29">
        <v>3.5047000000000001</v>
      </c>
      <c r="C22" s="29">
        <v>5.0429000000000004</v>
      </c>
      <c r="D22" s="29">
        <v>3.5091000000000001</v>
      </c>
      <c r="E22" s="31">
        <v>0.38800000000000001</v>
      </c>
      <c r="F22" s="38"/>
      <c r="G22" s="35">
        <f t="shared" si="0"/>
        <v>4.3999999999999595E-3</v>
      </c>
      <c r="H22" s="29">
        <f t="shared" si="1"/>
        <v>1.5338000000000003</v>
      </c>
      <c r="I22" s="29">
        <f t="shared" si="2"/>
        <v>1.3298046000000002E-3</v>
      </c>
      <c r="J22" s="29">
        <f t="shared" si="3"/>
        <v>1.5077149659863947E-5</v>
      </c>
      <c r="K22" s="29">
        <f t="shared" si="6"/>
        <v>4.8749450566893428E-7</v>
      </c>
      <c r="L22" s="29">
        <f t="shared" si="4"/>
        <v>2.292199165655329E-5</v>
      </c>
      <c r="M22" s="29">
        <f t="shared" si="5"/>
        <v>0.52095435583076144</v>
      </c>
    </row>
    <row r="23" spans="1:14" s="27" customFormat="1" x14ac:dyDescent="0.25">
      <c r="A23" s="27" t="s">
        <v>213</v>
      </c>
      <c r="B23" s="27">
        <v>3.5655000000000001</v>
      </c>
      <c r="C23" s="27">
        <v>4.6275000000000004</v>
      </c>
      <c r="D23" s="27">
        <v>3.5705</v>
      </c>
      <c r="E23" s="32">
        <v>0.80489999999999995</v>
      </c>
      <c r="F23" s="38"/>
      <c r="G23" s="36">
        <f t="shared" si="0"/>
        <v>4.9999999999998934E-3</v>
      </c>
      <c r="H23" s="27">
        <f t="shared" si="1"/>
        <v>1.0570000000000004</v>
      </c>
      <c r="I23" s="27">
        <f t="shared" si="2"/>
        <v>9.1641900000000024E-4</v>
      </c>
      <c r="J23" s="27">
        <f t="shared" si="3"/>
        <v>1.0390238095238097E-5</v>
      </c>
      <c r="K23" s="27">
        <f t="shared" si="6"/>
        <v>6.9692522023809541E-7</v>
      </c>
      <c r="L23" s="27">
        <f t="shared" si="4"/>
        <v>3.2769423855595245E-5</v>
      </c>
      <c r="M23" s="27">
        <f t="shared" si="5"/>
        <v>0.65538847711191883</v>
      </c>
      <c r="N23" s="40">
        <f>AVERAGE(M23:M25)</f>
        <v>0.61972819161588344</v>
      </c>
    </row>
    <row r="24" spans="1:14" s="27" customFormat="1" x14ac:dyDescent="0.25">
      <c r="A24" s="27" t="s">
        <v>214</v>
      </c>
      <c r="B24" s="27">
        <v>3.5413999999999999</v>
      </c>
      <c r="C24" s="27">
        <v>4.7</v>
      </c>
      <c r="D24" s="27">
        <v>3.5466000000000002</v>
      </c>
      <c r="E24" s="32">
        <v>0.75649999999999995</v>
      </c>
      <c r="F24" s="38"/>
      <c r="G24" s="36">
        <f t="shared" si="0"/>
        <v>5.2000000000003155E-3</v>
      </c>
      <c r="H24" s="27">
        <f t="shared" si="1"/>
        <v>1.1534</v>
      </c>
      <c r="I24" s="27">
        <f t="shared" si="2"/>
        <v>9.9999779999999992E-4</v>
      </c>
      <c r="J24" s="27">
        <f t="shared" si="3"/>
        <v>1.1337843537414964E-5</v>
      </c>
      <c r="K24" s="27">
        <f t="shared" si="6"/>
        <v>7.1475655300453487E-7</v>
      </c>
      <c r="L24" s="27">
        <f t="shared" si="4"/>
        <v>3.360785312227323E-5</v>
      </c>
      <c r="M24" s="27">
        <f t="shared" si="5"/>
        <v>0.64630486773598439</v>
      </c>
      <c r="N24" s="40">
        <f>_xlfn.STDEV.P(M23:M25)</f>
        <v>4.4164144832884333E-2</v>
      </c>
    </row>
    <row r="25" spans="1:14" s="27" customFormat="1" x14ac:dyDescent="0.25">
      <c r="A25" s="27" t="s">
        <v>215</v>
      </c>
      <c r="B25" s="27">
        <v>3.4872000000000001</v>
      </c>
      <c r="C25" s="27">
        <v>4.9248000000000003</v>
      </c>
      <c r="D25" s="27">
        <v>3.4942500000000001</v>
      </c>
      <c r="E25" s="32">
        <v>0.71330000000000005</v>
      </c>
      <c r="F25" s="38"/>
      <c r="G25" s="36">
        <f t="shared" si="0"/>
        <v>7.0500000000000007E-3</v>
      </c>
      <c r="H25" s="27">
        <f t="shared" si="1"/>
        <v>1.4305500000000002</v>
      </c>
      <c r="I25" s="27">
        <f t="shared" si="2"/>
        <v>1.2402868500000002E-3</v>
      </c>
      <c r="J25" s="27">
        <f t="shared" si="3"/>
        <v>1.4062209183673472E-5</v>
      </c>
      <c r="K25" s="27">
        <f t="shared" si="6"/>
        <v>8.3588115089285736E-7</v>
      </c>
      <c r="L25" s="27">
        <f t="shared" si="4"/>
        <v>3.9303131714982155E-5</v>
      </c>
      <c r="M25" s="27">
        <f t="shared" si="5"/>
        <v>0.55749122999974687</v>
      </c>
    </row>
    <row r="26" spans="1:14" s="43" customFormat="1" x14ac:dyDescent="0.25">
      <c r="F26" s="38"/>
      <c r="G26" s="43">
        <f t="shared" si="0"/>
        <v>0</v>
      </c>
      <c r="H26" s="43">
        <f t="shared" si="1"/>
        <v>0</v>
      </c>
      <c r="I26" s="43">
        <f t="shared" si="2"/>
        <v>0</v>
      </c>
      <c r="J26" s="43">
        <f t="shared" si="3"/>
        <v>0</v>
      </c>
      <c r="K26" s="43">
        <f t="shared" si="6"/>
        <v>0</v>
      </c>
      <c r="L26" s="43">
        <f t="shared" si="4"/>
        <v>0</v>
      </c>
      <c r="M26" s="43" t="e">
        <f t="shared" si="5"/>
        <v>#DIV/0!</v>
      </c>
      <c r="N26" s="43" t="e">
        <f>AVERAGE(M26:M28)</f>
        <v>#DIV/0!</v>
      </c>
    </row>
    <row r="27" spans="1:14" s="43" customFormat="1" x14ac:dyDescent="0.25">
      <c r="F27" s="38"/>
      <c r="G27" s="43">
        <f t="shared" si="0"/>
        <v>0</v>
      </c>
      <c r="H27" s="43">
        <f t="shared" si="1"/>
        <v>0</v>
      </c>
      <c r="I27" s="43">
        <f t="shared" si="2"/>
        <v>0</v>
      </c>
      <c r="J27" s="43">
        <f t="shared" si="3"/>
        <v>0</v>
      </c>
      <c r="K27" s="43">
        <f t="shared" si="6"/>
        <v>0</v>
      </c>
      <c r="L27" s="43">
        <f t="shared" si="4"/>
        <v>0</v>
      </c>
      <c r="M27" s="43" t="e">
        <f t="shared" si="5"/>
        <v>#DIV/0!</v>
      </c>
      <c r="N27" s="43" t="e">
        <f>STDEV(M26:M28)</f>
        <v>#DIV/0!</v>
      </c>
    </row>
    <row r="28" spans="1:14" s="43" customFormat="1" x14ac:dyDescent="0.25">
      <c r="F28" s="38"/>
      <c r="G28" s="43">
        <f t="shared" si="0"/>
        <v>0</v>
      </c>
      <c r="H28" s="43">
        <f t="shared" si="1"/>
        <v>0</v>
      </c>
      <c r="I28" s="43">
        <f t="shared" si="2"/>
        <v>0</v>
      </c>
      <c r="J28" s="43">
        <f t="shared" si="3"/>
        <v>0</v>
      </c>
      <c r="K28" s="43">
        <f t="shared" si="6"/>
        <v>0</v>
      </c>
      <c r="L28" s="43">
        <f t="shared" si="4"/>
        <v>0</v>
      </c>
      <c r="M28" s="43" t="e">
        <f t="shared" si="5"/>
        <v>#DIV/0!</v>
      </c>
    </row>
    <row r="29" spans="1:14" s="42" customFormat="1" x14ac:dyDescent="0.25">
      <c r="F29" s="38"/>
      <c r="G29" s="42">
        <f t="shared" si="0"/>
        <v>0</v>
      </c>
      <c r="H29" s="42">
        <f t="shared" si="1"/>
        <v>0</v>
      </c>
      <c r="I29" s="42">
        <f t="shared" si="2"/>
        <v>0</v>
      </c>
      <c r="J29" s="42">
        <f t="shared" si="3"/>
        <v>0</v>
      </c>
      <c r="K29" s="42">
        <f t="shared" si="6"/>
        <v>0</v>
      </c>
      <c r="L29" s="42">
        <f t="shared" si="4"/>
        <v>0</v>
      </c>
      <c r="M29" s="42" t="e">
        <f t="shared" si="5"/>
        <v>#DIV/0!</v>
      </c>
      <c r="N29" s="42" t="e">
        <f>AVERAGE(M29:M31)</f>
        <v>#DIV/0!</v>
      </c>
    </row>
    <row r="30" spans="1:14" s="42" customFormat="1" x14ac:dyDescent="0.25">
      <c r="F30" s="38"/>
      <c r="G30" s="42">
        <f t="shared" si="0"/>
        <v>0</v>
      </c>
      <c r="H30" s="42">
        <f t="shared" si="1"/>
        <v>0</v>
      </c>
      <c r="I30" s="42">
        <f t="shared" si="2"/>
        <v>0</v>
      </c>
      <c r="J30" s="42">
        <f t="shared" si="3"/>
        <v>0</v>
      </c>
      <c r="K30" s="42">
        <f t="shared" si="6"/>
        <v>0</v>
      </c>
      <c r="L30" s="42">
        <f t="shared" si="4"/>
        <v>0</v>
      </c>
      <c r="M30" s="42" t="e">
        <f t="shared" si="5"/>
        <v>#DIV/0!</v>
      </c>
      <c r="N30" s="42" t="e">
        <f>STDEV(M29:M31)</f>
        <v>#DIV/0!</v>
      </c>
    </row>
    <row r="31" spans="1:14" s="42" customFormat="1" x14ac:dyDescent="0.25">
      <c r="F31" s="38"/>
      <c r="G31" s="42">
        <f t="shared" si="0"/>
        <v>0</v>
      </c>
      <c r="H31" s="42">
        <f t="shared" si="1"/>
        <v>0</v>
      </c>
      <c r="I31" s="42">
        <f t="shared" si="2"/>
        <v>0</v>
      </c>
      <c r="J31" s="42">
        <f t="shared" si="3"/>
        <v>0</v>
      </c>
      <c r="K31" s="42">
        <f t="shared" si="6"/>
        <v>0</v>
      </c>
      <c r="L31" s="42">
        <f t="shared" si="4"/>
        <v>0</v>
      </c>
      <c r="M31" s="42" t="e">
        <f t="shared" si="5"/>
        <v>#DIV/0!</v>
      </c>
    </row>
  </sheetData>
  <phoneticPr fontId="5" type="noConversion"/>
  <pageMargins left="0.7" right="0.7" top="0.75" bottom="0.75" header="0.3" footer="0.3"/>
  <pageSetup paperSize="9" orientation="portrait" verticalDpi="0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466640-782F-4FCC-BC69-66C3045905A7}">
  <dimension ref="A1:O31"/>
  <sheetViews>
    <sheetView workbookViewId="0">
      <selection activeCell="N12" sqref="N12"/>
    </sheetView>
  </sheetViews>
  <sheetFormatPr defaultRowHeight="15" x14ac:dyDescent="0.25"/>
  <cols>
    <col min="1" max="1" width="14.42578125" customWidth="1"/>
    <col min="2" max="2" width="14.5703125" customWidth="1"/>
    <col min="3" max="3" width="16.85546875" customWidth="1"/>
    <col min="4" max="4" width="13.5703125" customWidth="1"/>
    <col min="5" max="5" width="13" customWidth="1"/>
    <col min="6" max="6" width="19.42578125" bestFit="1" customWidth="1"/>
  </cols>
  <sheetData>
    <row r="1" spans="1:15" ht="22.5" customHeight="1" x14ac:dyDescent="0.25">
      <c r="A1" s="1" t="s">
        <v>2</v>
      </c>
      <c r="B1" s="2" t="s">
        <v>12</v>
      </c>
      <c r="C1" s="2" t="s">
        <v>1</v>
      </c>
      <c r="D1" s="2" t="s">
        <v>0</v>
      </c>
      <c r="E1" s="2" t="s">
        <v>7</v>
      </c>
      <c r="F1" s="3" t="s">
        <v>3</v>
      </c>
      <c r="G1" s="4" t="s">
        <v>4</v>
      </c>
      <c r="H1" s="4" t="s">
        <v>17</v>
      </c>
      <c r="I1" s="4" t="s">
        <v>5</v>
      </c>
      <c r="J1" s="4" t="s">
        <v>6</v>
      </c>
      <c r="K1" s="4" t="s">
        <v>8</v>
      </c>
      <c r="L1" s="4" t="s">
        <v>9</v>
      </c>
      <c r="M1" s="4" t="s">
        <v>10</v>
      </c>
      <c r="N1" s="19" t="s">
        <v>35</v>
      </c>
      <c r="O1" s="18"/>
    </row>
    <row r="2" spans="1:15" s="5" customFormat="1" x14ac:dyDescent="0.25">
      <c r="A2" s="5" t="s">
        <v>237</v>
      </c>
      <c r="B2" s="5">
        <v>3.5373999999999999</v>
      </c>
      <c r="C2" s="5">
        <v>4.7417999999999996</v>
      </c>
      <c r="D2" s="5">
        <v>3.5425</v>
      </c>
      <c r="E2" s="5">
        <v>0.10440000000000001</v>
      </c>
      <c r="F2" s="21" t="s">
        <v>16</v>
      </c>
      <c r="G2" s="5">
        <f>D2-B2</f>
        <v>5.1000000000001044E-3</v>
      </c>
      <c r="H2" s="5">
        <f>C2-B2-G2</f>
        <v>1.1992999999999996</v>
      </c>
      <c r="I2" s="6">
        <f>(H2*$F$3)/100</f>
        <v>6.9846032699999981E-4</v>
      </c>
      <c r="J2" s="6">
        <f>I2/$F$9</f>
        <v>7.9190513265306093E-6</v>
      </c>
      <c r="K2" s="6">
        <f>(E2*J2)/12</f>
        <v>6.8895746540816298E-8</v>
      </c>
      <c r="L2" s="6">
        <f>K2*$F$7</f>
        <v>3.2394780023491827E-6</v>
      </c>
      <c r="M2" s="6">
        <f>(L2/G2)*100</f>
        <v>6.3519176516649345E-2</v>
      </c>
      <c r="N2" s="5">
        <f>AVERAGE(M2:M4)</f>
        <v>5.8832583820551433E-2</v>
      </c>
    </row>
    <row r="3" spans="1:15" s="5" customFormat="1" x14ac:dyDescent="0.25">
      <c r="A3" s="5" t="s">
        <v>238</v>
      </c>
      <c r="B3" s="5">
        <v>3.5703</v>
      </c>
      <c r="C3" s="5">
        <v>4.9001999999999999</v>
      </c>
      <c r="D3" s="5">
        <v>3.5762999999999998</v>
      </c>
      <c r="E3" s="5">
        <v>9.4399999999999998E-2</v>
      </c>
      <c r="F3" s="22">
        <v>5.8238999999999999E-2</v>
      </c>
      <c r="G3" s="5">
        <f t="shared" ref="G3:G31" si="0">D3-B3</f>
        <v>5.9999999999997833E-3</v>
      </c>
      <c r="H3" s="5">
        <f t="shared" ref="H3:H31" si="1">C3-B3-G3</f>
        <v>1.3239000000000001</v>
      </c>
      <c r="I3" s="6">
        <f t="shared" ref="I3:I31" si="2">(H3*$F$3)/100</f>
        <v>7.7102612100000013E-4</v>
      </c>
      <c r="J3" s="6">
        <f t="shared" ref="J3:J31" si="3">I3/$F$9</f>
        <v>8.741792755102042E-6</v>
      </c>
      <c r="K3" s="6">
        <f>(E3*J3)/12</f>
        <v>6.8768769673469392E-8</v>
      </c>
      <c r="L3" s="6">
        <f t="shared" ref="L3:L31" si="4">K3*$F$7</f>
        <v>3.233507550046531E-6</v>
      </c>
      <c r="M3" s="6">
        <f t="shared" ref="M3:M31" si="5">(L3/G3)*100</f>
        <v>5.3891792500777469E-2</v>
      </c>
      <c r="N3" s="5">
        <f>_xlfn.STDEV.P(M2:M4)</f>
        <v>3.9344710320003981E-3</v>
      </c>
    </row>
    <row r="4" spans="1:15" s="5" customFormat="1" x14ac:dyDescent="0.25">
      <c r="A4" s="5" t="s">
        <v>239</v>
      </c>
      <c r="B4" s="5">
        <v>3.5070000000000001</v>
      </c>
      <c r="C4" s="5">
        <v>4.7472000000000003</v>
      </c>
      <c r="D4" s="5">
        <v>3.5121000000000002</v>
      </c>
      <c r="E4" s="5">
        <v>9.4299999999999995E-2</v>
      </c>
      <c r="F4" s="23"/>
      <c r="G4" s="5">
        <f t="shared" si="0"/>
        <v>5.1000000000001044E-3</v>
      </c>
      <c r="H4" s="5">
        <f t="shared" si="1"/>
        <v>1.2351000000000001</v>
      </c>
      <c r="I4" s="6">
        <f t="shared" si="2"/>
        <v>7.1930988900000003E-4</v>
      </c>
      <c r="J4" s="6">
        <f t="shared" si="3"/>
        <v>8.1554409183673475E-6</v>
      </c>
      <c r="K4" s="6">
        <f>(E4*J4)/12</f>
        <v>6.4088173216836732E-8</v>
      </c>
      <c r="L4" s="6">
        <f t="shared" si="4"/>
        <v>3.0134259046556634E-6</v>
      </c>
      <c r="M4" s="6">
        <f t="shared" si="5"/>
        <v>5.9086782444227486E-2</v>
      </c>
      <c r="N4" s="7"/>
    </row>
    <row r="5" spans="1:15" s="8" customFormat="1" x14ac:dyDescent="0.25">
      <c r="A5" s="8" t="s">
        <v>240</v>
      </c>
      <c r="B5" s="8">
        <v>3.5084</v>
      </c>
      <c r="C5" s="8">
        <v>4.7969999999999997</v>
      </c>
      <c r="D5" s="8">
        <v>3.5129000000000001</v>
      </c>
      <c r="E5" s="8">
        <v>0</v>
      </c>
      <c r="F5" s="24"/>
      <c r="G5" s="8">
        <f t="shared" si="0"/>
        <v>4.5000000000001705E-3</v>
      </c>
      <c r="H5" s="8">
        <f t="shared" si="1"/>
        <v>1.2840999999999996</v>
      </c>
      <c r="I5" s="9">
        <f t="shared" si="2"/>
        <v>7.4784699899999973E-4</v>
      </c>
      <c r="J5" s="9">
        <f t="shared" si="3"/>
        <v>8.4789909183673437E-6</v>
      </c>
      <c r="K5" s="9">
        <f t="shared" ref="K5:K31" si="6">E5*J5/12</f>
        <v>0</v>
      </c>
      <c r="L5" s="9">
        <f t="shared" si="4"/>
        <v>0</v>
      </c>
      <c r="M5" s="9">
        <f t="shared" si="5"/>
        <v>0</v>
      </c>
      <c r="N5" s="8">
        <f>AVERAGE(M5:M7)</f>
        <v>0</v>
      </c>
    </row>
    <row r="6" spans="1:15" s="8" customFormat="1" x14ac:dyDescent="0.25">
      <c r="A6" s="8" t="s">
        <v>241</v>
      </c>
      <c r="B6" s="8">
        <v>3.5701999999999998</v>
      </c>
      <c r="C6" s="8">
        <v>4.8398000000000003</v>
      </c>
      <c r="D6" s="8">
        <v>3.5746000000000002</v>
      </c>
      <c r="E6" s="8">
        <v>0</v>
      </c>
      <c r="F6" s="23" t="s">
        <v>13</v>
      </c>
      <c r="G6" s="8">
        <f t="shared" si="0"/>
        <v>4.4000000000004036E-3</v>
      </c>
      <c r="H6" s="8">
        <f t="shared" si="1"/>
        <v>1.2652000000000001</v>
      </c>
      <c r="I6" s="9">
        <f t="shared" si="2"/>
        <v>7.3683982800000004E-4</v>
      </c>
      <c r="J6" s="9">
        <f t="shared" si="3"/>
        <v>8.3541930612244897E-6</v>
      </c>
      <c r="K6" s="9">
        <f t="shared" si="6"/>
        <v>0</v>
      </c>
      <c r="L6" s="9">
        <f t="shared" si="4"/>
        <v>0</v>
      </c>
      <c r="M6" s="9">
        <f t="shared" si="5"/>
        <v>0</v>
      </c>
      <c r="N6" s="8">
        <f>_xlfn.STDEV.P(M5:M7)</f>
        <v>0</v>
      </c>
    </row>
    <row r="7" spans="1:15" s="8" customFormat="1" x14ac:dyDescent="0.25">
      <c r="A7" s="8" t="s">
        <v>242</v>
      </c>
      <c r="B7" s="8">
        <v>3.4891999999999999</v>
      </c>
      <c r="C7" s="8">
        <v>4.7839</v>
      </c>
      <c r="D7" s="8">
        <v>3.4986999999999999</v>
      </c>
      <c r="E7" s="8">
        <v>0</v>
      </c>
      <c r="F7" s="24">
        <v>47.02</v>
      </c>
      <c r="G7" s="8">
        <f t="shared" si="0"/>
        <v>9.5000000000000639E-3</v>
      </c>
      <c r="H7" s="8">
        <f t="shared" si="1"/>
        <v>1.2852000000000001</v>
      </c>
      <c r="I7" s="9">
        <f t="shared" si="2"/>
        <v>7.4848762800000014E-4</v>
      </c>
      <c r="J7" s="9">
        <f t="shared" si="3"/>
        <v>8.4862542857142873E-6</v>
      </c>
      <c r="K7" s="9">
        <f t="shared" si="6"/>
        <v>0</v>
      </c>
      <c r="L7" s="9">
        <f t="shared" si="4"/>
        <v>0</v>
      </c>
      <c r="M7" s="9">
        <f t="shared" si="5"/>
        <v>0</v>
      </c>
    </row>
    <row r="8" spans="1:15" s="10" customFormat="1" x14ac:dyDescent="0.25">
      <c r="A8" s="10" t="s">
        <v>243</v>
      </c>
      <c r="B8" s="10">
        <v>3.56</v>
      </c>
      <c r="C8" s="10">
        <v>4.7119</v>
      </c>
      <c r="D8" s="10">
        <v>3.5649999999999999</v>
      </c>
      <c r="E8" s="10">
        <v>0.18640000000000001</v>
      </c>
      <c r="F8" s="23" t="s">
        <v>14</v>
      </c>
      <c r="G8" s="10">
        <f t="shared" si="0"/>
        <v>4.9999999999998934E-3</v>
      </c>
      <c r="H8" s="10">
        <f t="shared" si="1"/>
        <v>1.1469</v>
      </c>
      <c r="I8" s="11">
        <f t="shared" si="2"/>
        <v>6.6794309100000001E-4</v>
      </c>
      <c r="J8" s="11">
        <f t="shared" si="3"/>
        <v>7.5730509183673468E-6</v>
      </c>
      <c r="K8" s="11">
        <f t="shared" si="6"/>
        <v>1.1763472426530612E-7</v>
      </c>
      <c r="L8" s="11">
        <f t="shared" si="4"/>
        <v>5.5311847349546946E-6</v>
      </c>
      <c r="M8" s="11">
        <f t="shared" si="5"/>
        <v>0.11062369469909625</v>
      </c>
      <c r="N8" s="26">
        <f>AVERAGE(M8:M10)</f>
        <v>8.21820579096042E-2</v>
      </c>
    </row>
    <row r="9" spans="1:15" s="10" customFormat="1" x14ac:dyDescent="0.25">
      <c r="A9" s="10" t="s">
        <v>244</v>
      </c>
      <c r="B9" s="10">
        <v>3.5127000000000002</v>
      </c>
      <c r="C9" s="10">
        <v>4.6877000000000004</v>
      </c>
      <c r="D9" s="10">
        <v>3.5173999999999999</v>
      </c>
      <c r="E9" s="10">
        <v>9.0200000000000002E-2</v>
      </c>
      <c r="F9" s="25">
        <v>88.2</v>
      </c>
      <c r="G9" s="10">
        <f t="shared" si="0"/>
        <v>4.6999999999997044E-3</v>
      </c>
      <c r="H9" s="10">
        <f t="shared" si="1"/>
        <v>1.1703000000000006</v>
      </c>
      <c r="I9" s="11">
        <f t="shared" si="2"/>
        <v>6.8157101700000032E-4</v>
      </c>
      <c r="J9" s="11">
        <f t="shared" si="3"/>
        <v>7.7275625510204124E-6</v>
      </c>
      <c r="K9" s="11">
        <f t="shared" si="6"/>
        <v>5.8085511841836772E-8</v>
      </c>
      <c r="L9" s="11">
        <f t="shared" si="4"/>
        <v>2.7311807668031652E-6</v>
      </c>
      <c r="M9" s="11">
        <f t="shared" si="5"/>
        <v>5.8110229080922067E-2</v>
      </c>
      <c r="N9" s="26">
        <f>_xlfn.STDEV.P(M8:M10)</f>
        <v>2.1660062080836876E-2</v>
      </c>
    </row>
    <row r="10" spans="1:15" s="10" customFormat="1" x14ac:dyDescent="0.25">
      <c r="A10" s="10" t="s">
        <v>245</v>
      </c>
      <c r="B10" s="10">
        <v>3.5219</v>
      </c>
      <c r="C10" s="10">
        <v>4.7191999999999998</v>
      </c>
      <c r="D10" s="10">
        <v>3.5261999999999998</v>
      </c>
      <c r="E10" s="10">
        <v>0.1084</v>
      </c>
      <c r="F10" s="23" t="s">
        <v>15</v>
      </c>
      <c r="G10" s="10">
        <f t="shared" si="0"/>
        <v>4.2999999999997485E-3</v>
      </c>
      <c r="H10" s="10">
        <f t="shared" si="1"/>
        <v>1.1930000000000001</v>
      </c>
      <c r="I10" s="11">
        <f t="shared" si="2"/>
        <v>6.9479127000000006E-4</v>
      </c>
      <c r="J10" s="11">
        <f t="shared" si="3"/>
        <v>7.8774520408163264E-6</v>
      </c>
      <c r="K10" s="11">
        <f t="shared" si="6"/>
        <v>7.1159650102040813E-8</v>
      </c>
      <c r="L10" s="11">
        <f t="shared" si="4"/>
        <v>3.3459267477979594E-6</v>
      </c>
      <c r="M10" s="11">
        <f t="shared" si="5"/>
        <v>7.7812249948794307E-2</v>
      </c>
    </row>
    <row r="11" spans="1:15" s="12" customFormat="1" x14ac:dyDescent="0.25">
      <c r="A11" s="12" t="s">
        <v>246</v>
      </c>
      <c r="B11" s="12">
        <v>3.5619999999999998</v>
      </c>
      <c r="C11" s="12">
        <v>4.8212000000000002</v>
      </c>
      <c r="D11" s="12">
        <v>3.5659000000000001</v>
      </c>
      <c r="E11" s="12">
        <v>0.78859999999999997</v>
      </c>
      <c r="F11" s="22">
        <v>6.0220000000000003E+23</v>
      </c>
      <c r="G11" s="12">
        <f t="shared" si="0"/>
        <v>3.9000000000002366E-3</v>
      </c>
      <c r="H11" s="12">
        <f t="shared" si="1"/>
        <v>1.2553000000000001</v>
      </c>
      <c r="I11" s="13">
        <f t="shared" si="2"/>
        <v>7.3107416699999994E-4</v>
      </c>
      <c r="J11" s="13">
        <f t="shared" si="3"/>
        <v>8.2888227551020402E-6</v>
      </c>
      <c r="K11" s="13">
        <f t="shared" si="6"/>
        <v>5.4471380205612232E-7</v>
      </c>
      <c r="L11" s="13">
        <f t="shared" si="4"/>
        <v>2.5612442972678874E-5</v>
      </c>
      <c r="M11" s="13">
        <f t="shared" si="5"/>
        <v>0.65672930699172616</v>
      </c>
      <c r="N11" s="12">
        <f>AVERAGE(M11:M13)</f>
        <v>0.61013159854999854</v>
      </c>
    </row>
    <row r="12" spans="1:15" s="12" customFormat="1" x14ac:dyDescent="0.25">
      <c r="A12" s="12" t="s">
        <v>247</v>
      </c>
      <c r="B12" s="12">
        <v>3.5190000000000001</v>
      </c>
      <c r="C12" s="12">
        <v>4.7306999999999997</v>
      </c>
      <c r="D12" s="12">
        <v>3.5234000000000001</v>
      </c>
      <c r="E12" s="12">
        <v>0.81493000000000004</v>
      </c>
      <c r="F12" s="24"/>
      <c r="G12" s="12">
        <f t="shared" si="0"/>
        <v>4.3999999999999595E-3</v>
      </c>
      <c r="H12" s="12">
        <f t="shared" si="1"/>
        <v>1.2072999999999996</v>
      </c>
      <c r="I12" s="13">
        <f t="shared" si="2"/>
        <v>7.0311944699999972E-4</v>
      </c>
      <c r="J12" s="13">
        <f t="shared" si="3"/>
        <v>7.9718758163265263E-6</v>
      </c>
      <c r="K12" s="13">
        <f t="shared" si="6"/>
        <v>5.4137672991658143E-7</v>
      </c>
      <c r="L12" s="13">
        <f t="shared" si="4"/>
        <v>2.545553384067766E-5</v>
      </c>
      <c r="M12" s="13">
        <f t="shared" si="5"/>
        <v>0.57853486001540666</v>
      </c>
      <c r="N12" s="12">
        <f>_xlfn.STDEV.P(M11:M13)</f>
        <v>3.3638913063090171E-2</v>
      </c>
    </row>
    <row r="13" spans="1:15" s="12" customFormat="1" x14ac:dyDescent="0.25">
      <c r="A13" s="12" t="s">
        <v>248</v>
      </c>
      <c r="B13" s="12">
        <v>3.4977</v>
      </c>
      <c r="C13" s="12">
        <v>4.5621</v>
      </c>
      <c r="D13" s="12">
        <v>3.5021</v>
      </c>
      <c r="E13" s="12">
        <v>0.95479999999999998</v>
      </c>
      <c r="F13" s="24"/>
      <c r="G13" s="12">
        <f t="shared" si="0"/>
        <v>4.3999999999999595E-3</v>
      </c>
      <c r="H13" s="12">
        <f t="shared" si="1"/>
        <v>1.06</v>
      </c>
      <c r="I13" s="13">
        <f t="shared" si="2"/>
        <v>6.1733339999999999E-4</v>
      </c>
      <c r="J13" s="13">
        <f t="shared" si="3"/>
        <v>6.999244897959183E-6</v>
      </c>
      <c r="K13" s="13">
        <f t="shared" si="6"/>
        <v>5.569065857142856E-7</v>
      </c>
      <c r="L13" s="13">
        <f t="shared" si="4"/>
        <v>2.6185747660285711E-5</v>
      </c>
      <c r="M13" s="13">
        <f t="shared" si="5"/>
        <v>0.59513062864286259</v>
      </c>
    </row>
    <row r="14" spans="1:15" s="14" customFormat="1" x14ac:dyDescent="0.25">
      <c r="A14" s="14" t="s">
        <v>249</v>
      </c>
      <c r="B14" s="14">
        <v>3.548</v>
      </c>
      <c r="C14" s="14">
        <v>4.8188000000000004</v>
      </c>
      <c r="D14" s="14">
        <v>3.5522999999999998</v>
      </c>
      <c r="E14" s="14">
        <v>0.62729999999999997</v>
      </c>
      <c r="F14" s="24"/>
      <c r="G14" s="14">
        <f t="shared" si="0"/>
        <v>4.2999999999997485E-3</v>
      </c>
      <c r="H14" s="14">
        <f t="shared" si="1"/>
        <v>1.2665000000000006</v>
      </c>
      <c r="I14" s="15">
        <f t="shared" si="2"/>
        <v>7.3759693500000025E-4</v>
      </c>
      <c r="J14" s="15">
        <f t="shared" si="3"/>
        <v>8.3627770408163284E-6</v>
      </c>
      <c r="K14" s="15">
        <f t="shared" si="6"/>
        <v>4.3716416980867354E-7</v>
      </c>
      <c r="L14" s="15">
        <f t="shared" si="4"/>
        <v>2.0555459264403833E-5</v>
      </c>
      <c r="M14" s="15">
        <f t="shared" si="5"/>
        <v>0.47803393638151243</v>
      </c>
      <c r="N14" s="14">
        <f>AVERAGE(M14:M16)</f>
        <v>0.39934165934975646</v>
      </c>
    </row>
    <row r="15" spans="1:15" s="14" customFormat="1" x14ac:dyDescent="0.25">
      <c r="A15" s="14" t="s">
        <v>250</v>
      </c>
      <c r="B15" s="14">
        <v>3.5415999999999999</v>
      </c>
      <c r="C15" s="14">
        <v>4.5987</v>
      </c>
      <c r="D15" s="14">
        <v>3.5467</v>
      </c>
      <c r="E15" s="14">
        <v>0.65429999999999999</v>
      </c>
      <c r="F15" s="24"/>
      <c r="G15" s="14">
        <f t="shared" si="0"/>
        <v>5.1000000000001044E-3</v>
      </c>
      <c r="H15" s="14">
        <f t="shared" si="1"/>
        <v>1.052</v>
      </c>
      <c r="I15" s="15">
        <f t="shared" si="2"/>
        <v>6.1267427999999997E-4</v>
      </c>
      <c r="J15" s="15">
        <f t="shared" si="3"/>
        <v>6.9464204081632652E-6</v>
      </c>
      <c r="K15" s="15">
        <f t="shared" si="6"/>
        <v>3.7875357275510199E-7</v>
      </c>
      <c r="L15" s="15">
        <f t="shared" si="4"/>
        <v>1.7808992990944895E-5</v>
      </c>
      <c r="M15" s="15">
        <f t="shared" si="5"/>
        <v>0.34919594099891238</v>
      </c>
      <c r="N15" s="14">
        <f>_xlfn.STDEV.P(M14:M16)</f>
        <v>5.6338185824203857E-2</v>
      </c>
    </row>
    <row r="16" spans="1:15" s="14" customFormat="1" x14ac:dyDescent="0.25">
      <c r="A16" s="14" t="s">
        <v>251</v>
      </c>
      <c r="B16" s="14">
        <v>3.5329000000000002</v>
      </c>
      <c r="C16" s="14">
        <v>4.8183999999999996</v>
      </c>
      <c r="D16" s="14">
        <v>3.5379</v>
      </c>
      <c r="E16" s="14">
        <v>0.55959999999999999</v>
      </c>
      <c r="F16" s="24"/>
      <c r="G16" s="14">
        <f t="shared" si="0"/>
        <v>4.9999999999998934E-3</v>
      </c>
      <c r="H16" s="14">
        <f t="shared" si="1"/>
        <v>1.2804999999999995</v>
      </c>
      <c r="I16" s="15">
        <f t="shared" si="2"/>
        <v>7.4575039499999972E-4</v>
      </c>
      <c r="J16" s="15">
        <f t="shared" si="3"/>
        <v>8.4552198979591806E-6</v>
      </c>
      <c r="K16" s="15">
        <f t="shared" si="6"/>
        <v>3.942950879081631E-7</v>
      </c>
      <c r="L16" s="15">
        <f t="shared" si="4"/>
        <v>1.8539755033441832E-5</v>
      </c>
      <c r="M16" s="15">
        <f t="shared" si="5"/>
        <v>0.37079510066884452</v>
      </c>
    </row>
    <row r="17" spans="5:14" s="16" customFormat="1" x14ac:dyDescent="0.25">
      <c r="F17" s="24"/>
      <c r="G17" s="16">
        <f t="shared" si="0"/>
        <v>0</v>
      </c>
      <c r="H17" s="16">
        <f t="shared" si="1"/>
        <v>0</v>
      </c>
      <c r="I17" s="17">
        <f t="shared" si="2"/>
        <v>0</v>
      </c>
      <c r="J17" s="17">
        <f t="shared" si="3"/>
        <v>0</v>
      </c>
      <c r="K17" s="17">
        <f t="shared" si="6"/>
        <v>0</v>
      </c>
      <c r="L17" s="17">
        <f t="shared" si="4"/>
        <v>0</v>
      </c>
      <c r="M17" s="17" t="e">
        <f t="shared" si="5"/>
        <v>#DIV/0!</v>
      </c>
      <c r="N17" s="20" t="e">
        <f>AVERAGE(M17:M19)</f>
        <v>#DIV/0!</v>
      </c>
    </row>
    <row r="18" spans="5:14" s="16" customFormat="1" x14ac:dyDescent="0.25">
      <c r="F18" s="24"/>
      <c r="G18" s="16">
        <f t="shared" si="0"/>
        <v>0</v>
      </c>
      <c r="H18" s="16">
        <f t="shared" si="1"/>
        <v>0</v>
      </c>
      <c r="I18" s="17">
        <f t="shared" si="2"/>
        <v>0</v>
      </c>
      <c r="J18" s="17">
        <f t="shared" si="3"/>
        <v>0</v>
      </c>
      <c r="K18" s="17">
        <f t="shared" si="6"/>
        <v>0</v>
      </c>
      <c r="L18" s="17">
        <f t="shared" si="4"/>
        <v>0</v>
      </c>
      <c r="M18" s="17" t="e">
        <f t="shared" si="5"/>
        <v>#DIV/0!</v>
      </c>
      <c r="N18" s="20" t="e">
        <f>_xlfn.STDEV.P(M17:M19)</f>
        <v>#DIV/0!</v>
      </c>
    </row>
    <row r="19" spans="5:14" s="16" customFormat="1" x14ac:dyDescent="0.25">
      <c r="E19" s="30"/>
      <c r="F19" s="38"/>
      <c r="G19" s="34">
        <f t="shared" si="0"/>
        <v>0</v>
      </c>
      <c r="H19" s="16">
        <f t="shared" si="1"/>
        <v>0</v>
      </c>
      <c r="I19" s="17">
        <f t="shared" si="2"/>
        <v>0</v>
      </c>
      <c r="J19" s="17">
        <f t="shared" si="3"/>
        <v>0</v>
      </c>
      <c r="K19" s="17">
        <f t="shared" si="6"/>
        <v>0</v>
      </c>
      <c r="L19" s="17">
        <f t="shared" si="4"/>
        <v>0</v>
      </c>
      <c r="M19" s="17" t="e">
        <f t="shared" si="5"/>
        <v>#DIV/0!</v>
      </c>
    </row>
    <row r="20" spans="5:14" s="29" customFormat="1" x14ac:dyDescent="0.25">
      <c r="E20" s="31"/>
      <c r="F20" s="38"/>
      <c r="G20" s="35">
        <f t="shared" si="0"/>
        <v>0</v>
      </c>
      <c r="H20" s="29">
        <f t="shared" si="1"/>
        <v>0</v>
      </c>
      <c r="I20" s="29">
        <f t="shared" si="2"/>
        <v>0</v>
      </c>
      <c r="J20" s="29">
        <f t="shared" si="3"/>
        <v>0</v>
      </c>
      <c r="K20" s="29">
        <f t="shared" si="6"/>
        <v>0</v>
      </c>
      <c r="L20" s="29">
        <f t="shared" si="4"/>
        <v>0</v>
      </c>
      <c r="M20" s="29" t="e">
        <f t="shared" si="5"/>
        <v>#DIV/0!</v>
      </c>
      <c r="N20" s="39" t="e">
        <f>AVERAGE(M20:M22)</f>
        <v>#DIV/0!</v>
      </c>
    </row>
    <row r="21" spans="5:14" s="29" customFormat="1" x14ac:dyDescent="0.25">
      <c r="E21" s="31"/>
      <c r="F21" s="38"/>
      <c r="G21" s="35">
        <f t="shared" si="0"/>
        <v>0</v>
      </c>
      <c r="H21" s="29">
        <f t="shared" si="1"/>
        <v>0</v>
      </c>
      <c r="I21" s="29">
        <f t="shared" si="2"/>
        <v>0</v>
      </c>
      <c r="J21" s="29">
        <f t="shared" si="3"/>
        <v>0</v>
      </c>
      <c r="K21" s="29">
        <f t="shared" si="6"/>
        <v>0</v>
      </c>
      <c r="L21" s="29">
        <f t="shared" si="4"/>
        <v>0</v>
      </c>
      <c r="M21" s="29" t="e">
        <f t="shared" si="5"/>
        <v>#DIV/0!</v>
      </c>
      <c r="N21" s="39" t="e">
        <f>_xlfn.STDEV.P(M20:M22)</f>
        <v>#DIV/0!</v>
      </c>
    </row>
    <row r="22" spans="5:14" s="29" customFormat="1" x14ac:dyDescent="0.25">
      <c r="E22" s="31"/>
      <c r="F22" s="38"/>
      <c r="G22" s="35">
        <f t="shared" si="0"/>
        <v>0</v>
      </c>
      <c r="H22" s="29">
        <f t="shared" si="1"/>
        <v>0</v>
      </c>
      <c r="I22" s="29">
        <f t="shared" si="2"/>
        <v>0</v>
      </c>
      <c r="J22" s="29">
        <f t="shared" si="3"/>
        <v>0</v>
      </c>
      <c r="K22" s="29">
        <f t="shared" si="6"/>
        <v>0</v>
      </c>
      <c r="L22" s="29">
        <f t="shared" si="4"/>
        <v>0</v>
      </c>
      <c r="M22" s="29" t="e">
        <f t="shared" si="5"/>
        <v>#DIV/0!</v>
      </c>
    </row>
    <row r="23" spans="5:14" s="27" customFormat="1" x14ac:dyDescent="0.25">
      <c r="E23" s="32"/>
      <c r="F23" s="38"/>
      <c r="G23" s="36">
        <f t="shared" si="0"/>
        <v>0</v>
      </c>
      <c r="H23" s="27">
        <f t="shared" si="1"/>
        <v>0</v>
      </c>
      <c r="I23" s="27">
        <f t="shared" si="2"/>
        <v>0</v>
      </c>
      <c r="J23" s="27">
        <f t="shared" si="3"/>
        <v>0</v>
      </c>
      <c r="K23" s="27">
        <f t="shared" si="6"/>
        <v>0</v>
      </c>
      <c r="L23" s="27">
        <f t="shared" si="4"/>
        <v>0</v>
      </c>
      <c r="M23" s="27" t="e">
        <f t="shared" si="5"/>
        <v>#DIV/0!</v>
      </c>
      <c r="N23" s="40" t="e">
        <f>AVERAGE(M23:M25)</f>
        <v>#DIV/0!</v>
      </c>
    </row>
    <row r="24" spans="5:14" s="27" customFormat="1" x14ac:dyDescent="0.25">
      <c r="E24" s="32"/>
      <c r="F24" s="38"/>
      <c r="G24" s="36">
        <f t="shared" si="0"/>
        <v>0</v>
      </c>
      <c r="H24" s="27">
        <f t="shared" si="1"/>
        <v>0</v>
      </c>
      <c r="I24" s="27">
        <f t="shared" si="2"/>
        <v>0</v>
      </c>
      <c r="J24" s="27">
        <f t="shared" si="3"/>
        <v>0</v>
      </c>
      <c r="K24" s="27">
        <f t="shared" si="6"/>
        <v>0</v>
      </c>
      <c r="L24" s="27">
        <f t="shared" si="4"/>
        <v>0</v>
      </c>
      <c r="M24" s="27" t="e">
        <f t="shared" si="5"/>
        <v>#DIV/0!</v>
      </c>
      <c r="N24" s="40" t="e">
        <f>_xlfn.STDEV.P(M23:M25)</f>
        <v>#DIV/0!</v>
      </c>
    </row>
    <row r="25" spans="5:14" s="27" customFormat="1" x14ac:dyDescent="0.25">
      <c r="E25" s="32"/>
      <c r="F25" s="38"/>
      <c r="G25" s="36">
        <f t="shared" si="0"/>
        <v>0</v>
      </c>
      <c r="H25" s="27">
        <f t="shared" si="1"/>
        <v>0</v>
      </c>
      <c r="I25" s="27">
        <f t="shared" si="2"/>
        <v>0</v>
      </c>
      <c r="J25" s="27">
        <f t="shared" si="3"/>
        <v>0</v>
      </c>
      <c r="K25" s="27">
        <f t="shared" si="6"/>
        <v>0</v>
      </c>
      <c r="L25" s="27">
        <f t="shared" si="4"/>
        <v>0</v>
      </c>
      <c r="M25" s="27" t="e">
        <f t="shared" si="5"/>
        <v>#DIV/0!</v>
      </c>
    </row>
    <row r="26" spans="5:14" s="43" customFormat="1" x14ac:dyDescent="0.25">
      <c r="F26" s="38"/>
      <c r="G26" s="43">
        <f t="shared" si="0"/>
        <v>0</v>
      </c>
      <c r="H26" s="43">
        <f t="shared" si="1"/>
        <v>0</v>
      </c>
      <c r="I26" s="43">
        <f t="shared" si="2"/>
        <v>0</v>
      </c>
      <c r="J26" s="43">
        <f t="shared" si="3"/>
        <v>0</v>
      </c>
      <c r="K26" s="43">
        <f t="shared" si="6"/>
        <v>0</v>
      </c>
      <c r="L26" s="43">
        <f t="shared" si="4"/>
        <v>0</v>
      </c>
      <c r="M26" s="43" t="e">
        <f t="shared" si="5"/>
        <v>#DIV/0!</v>
      </c>
      <c r="N26" s="43" t="e">
        <f>AVERAGE(M26:M28)</f>
        <v>#DIV/0!</v>
      </c>
    </row>
    <row r="27" spans="5:14" s="43" customFormat="1" x14ac:dyDescent="0.25">
      <c r="F27" s="38"/>
      <c r="G27" s="43">
        <f t="shared" si="0"/>
        <v>0</v>
      </c>
      <c r="H27" s="43">
        <f t="shared" si="1"/>
        <v>0</v>
      </c>
      <c r="I27" s="43">
        <f t="shared" si="2"/>
        <v>0</v>
      </c>
      <c r="J27" s="43">
        <f t="shared" si="3"/>
        <v>0</v>
      </c>
      <c r="K27" s="43">
        <f t="shared" si="6"/>
        <v>0</v>
      </c>
      <c r="L27" s="43">
        <f t="shared" si="4"/>
        <v>0</v>
      </c>
      <c r="M27" s="43" t="e">
        <f t="shared" si="5"/>
        <v>#DIV/0!</v>
      </c>
      <c r="N27" s="43" t="e">
        <f>STDEV(M26:M28)</f>
        <v>#DIV/0!</v>
      </c>
    </row>
    <row r="28" spans="5:14" s="43" customFormat="1" x14ac:dyDescent="0.25">
      <c r="F28" s="38"/>
      <c r="G28" s="43">
        <f t="shared" si="0"/>
        <v>0</v>
      </c>
      <c r="H28" s="43">
        <f t="shared" si="1"/>
        <v>0</v>
      </c>
      <c r="I28" s="43">
        <f t="shared" si="2"/>
        <v>0</v>
      </c>
      <c r="J28" s="43">
        <f t="shared" si="3"/>
        <v>0</v>
      </c>
      <c r="K28" s="43">
        <f t="shared" si="6"/>
        <v>0</v>
      </c>
      <c r="L28" s="43">
        <f t="shared" si="4"/>
        <v>0</v>
      </c>
      <c r="M28" s="43" t="e">
        <f t="shared" si="5"/>
        <v>#DIV/0!</v>
      </c>
    </row>
    <row r="29" spans="5:14" s="42" customFormat="1" x14ac:dyDescent="0.25">
      <c r="F29" s="38"/>
      <c r="G29" s="42">
        <f t="shared" si="0"/>
        <v>0</v>
      </c>
      <c r="H29" s="42">
        <f t="shared" si="1"/>
        <v>0</v>
      </c>
      <c r="I29" s="42">
        <f t="shared" si="2"/>
        <v>0</v>
      </c>
      <c r="J29" s="42">
        <f t="shared" si="3"/>
        <v>0</v>
      </c>
      <c r="K29" s="42">
        <f t="shared" si="6"/>
        <v>0</v>
      </c>
      <c r="L29" s="42">
        <f t="shared" si="4"/>
        <v>0</v>
      </c>
      <c r="M29" s="42" t="e">
        <f t="shared" si="5"/>
        <v>#DIV/0!</v>
      </c>
      <c r="N29" s="42" t="e">
        <f>AVERAGE(M29:M31)</f>
        <v>#DIV/0!</v>
      </c>
    </row>
    <row r="30" spans="5:14" s="42" customFormat="1" x14ac:dyDescent="0.25">
      <c r="F30" s="38"/>
      <c r="G30" s="42">
        <f t="shared" si="0"/>
        <v>0</v>
      </c>
      <c r="H30" s="42">
        <f t="shared" si="1"/>
        <v>0</v>
      </c>
      <c r="I30" s="42">
        <f t="shared" si="2"/>
        <v>0</v>
      </c>
      <c r="J30" s="42">
        <f t="shared" si="3"/>
        <v>0</v>
      </c>
      <c r="K30" s="42">
        <f t="shared" si="6"/>
        <v>0</v>
      </c>
      <c r="L30" s="42">
        <f t="shared" si="4"/>
        <v>0</v>
      </c>
      <c r="M30" s="42" t="e">
        <f t="shared" si="5"/>
        <v>#DIV/0!</v>
      </c>
      <c r="N30" s="42" t="e">
        <f>STDEV(M29:M31)</f>
        <v>#DIV/0!</v>
      </c>
    </row>
    <row r="31" spans="5:14" s="42" customFormat="1" x14ac:dyDescent="0.25">
      <c r="F31" s="38"/>
      <c r="G31" s="42">
        <f t="shared" si="0"/>
        <v>0</v>
      </c>
      <c r="H31" s="42">
        <f t="shared" si="1"/>
        <v>0</v>
      </c>
      <c r="I31" s="42">
        <f t="shared" si="2"/>
        <v>0</v>
      </c>
      <c r="J31" s="42">
        <f t="shared" si="3"/>
        <v>0</v>
      </c>
      <c r="K31" s="42">
        <f t="shared" si="6"/>
        <v>0</v>
      </c>
      <c r="L31" s="42">
        <f t="shared" si="4"/>
        <v>0</v>
      </c>
      <c r="M31" s="42" t="e">
        <f t="shared" si="5"/>
        <v>#DIV/0!</v>
      </c>
    </row>
  </sheetData>
  <phoneticPr fontId="5" type="noConversion"/>
  <pageMargins left="0.7" right="0.7" top="0.75" bottom="0.75" header="0.3" footer="0.3"/>
  <pageSetup paperSize="9" orientation="portrait" verticalDpi="0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984DE1-2FBD-4D54-8633-243F6386D579}">
  <dimension ref="A1:O31"/>
  <sheetViews>
    <sheetView workbookViewId="0">
      <selection activeCell="S9" sqref="S9"/>
    </sheetView>
  </sheetViews>
  <sheetFormatPr defaultRowHeight="15" x14ac:dyDescent="0.25"/>
  <cols>
    <col min="1" max="1" width="14.42578125" customWidth="1"/>
    <col min="2" max="2" width="14.5703125" customWidth="1"/>
    <col min="3" max="3" width="16.85546875" customWidth="1"/>
    <col min="4" max="4" width="13.5703125" customWidth="1"/>
    <col min="5" max="5" width="13" customWidth="1"/>
    <col min="6" max="6" width="19.42578125" bestFit="1" customWidth="1"/>
  </cols>
  <sheetData>
    <row r="1" spans="1:15" ht="22.5" customHeight="1" x14ac:dyDescent="0.25">
      <c r="A1" s="1" t="s">
        <v>2</v>
      </c>
      <c r="B1" s="2" t="s">
        <v>12</v>
      </c>
      <c r="C1" s="2" t="s">
        <v>1</v>
      </c>
      <c r="D1" s="2" t="s">
        <v>0</v>
      </c>
      <c r="E1" s="2" t="s">
        <v>7</v>
      </c>
      <c r="F1" s="3" t="s">
        <v>3</v>
      </c>
      <c r="G1" s="4" t="s">
        <v>4</v>
      </c>
      <c r="H1" s="4" t="s">
        <v>17</v>
      </c>
      <c r="I1" s="4" t="s">
        <v>5</v>
      </c>
      <c r="J1" s="4" t="s">
        <v>6</v>
      </c>
      <c r="K1" s="4" t="s">
        <v>8</v>
      </c>
      <c r="L1" s="4" t="s">
        <v>9</v>
      </c>
      <c r="M1" s="4" t="s">
        <v>10</v>
      </c>
      <c r="N1" s="19" t="s">
        <v>35</v>
      </c>
      <c r="O1" s="18"/>
    </row>
    <row r="2" spans="1:15" s="5" customFormat="1" x14ac:dyDescent="0.25">
      <c r="A2" s="5" t="s">
        <v>252</v>
      </c>
      <c r="B2" s="5">
        <v>3.5444</v>
      </c>
      <c r="C2" s="5">
        <v>4.7119</v>
      </c>
      <c r="D2" s="5">
        <v>3.5489999999999999</v>
      </c>
      <c r="E2" s="5">
        <v>1.9213</v>
      </c>
      <c r="F2" s="21" t="s">
        <v>16</v>
      </c>
      <c r="G2" s="5">
        <f>D2-B2</f>
        <v>4.5999999999999375E-3</v>
      </c>
      <c r="H2" s="5">
        <f>C2-B2-G2</f>
        <v>1.1629</v>
      </c>
      <c r="I2" s="6">
        <f>(H2*$F$3)/100</f>
        <v>5.8435725000000006E-4</v>
      </c>
      <c r="J2" s="6">
        <f>I2/$F$9</f>
        <v>6.6253656462585037E-6</v>
      </c>
      <c r="K2" s="6">
        <f>(E2*J2)/12</f>
        <v>1.0607762513463719E-6</v>
      </c>
      <c r="L2" s="6">
        <f>K2*$F$7</f>
        <v>4.9877699338306412E-5</v>
      </c>
      <c r="M2" s="6">
        <f>(L2/G2)*100</f>
        <v>1.0842978117023279</v>
      </c>
      <c r="N2" s="5">
        <f>AVERAGE(M2:M4)</f>
        <v>0.85217199888236383</v>
      </c>
    </row>
    <row r="3" spans="1:15" s="5" customFormat="1" x14ac:dyDescent="0.25">
      <c r="A3" s="5" t="s">
        <v>253</v>
      </c>
      <c r="B3" s="5">
        <v>3.56</v>
      </c>
      <c r="C3" s="5">
        <v>4.7653999999999996</v>
      </c>
      <c r="D3" s="5">
        <v>3.5661</v>
      </c>
      <c r="E3" s="5">
        <v>1.9120330000000001</v>
      </c>
      <c r="F3" s="22">
        <v>5.0250000000000003E-2</v>
      </c>
      <c r="G3" s="5">
        <f t="shared" ref="G3:G31" si="0">D3-B3</f>
        <v>6.0999999999999943E-3</v>
      </c>
      <c r="H3" s="5">
        <f t="shared" ref="H3:H31" si="1">C3-B3-G3</f>
        <v>1.1992999999999996</v>
      </c>
      <c r="I3" s="6">
        <f t="shared" ref="I3:I31" si="2">(H3*$F$3)/100</f>
        <v>6.0264824999999977E-4</v>
      </c>
      <c r="J3" s="6">
        <f t="shared" ref="J3:J31" si="3">I3/$F$9</f>
        <v>6.8327465986394528E-6</v>
      </c>
      <c r="K3" s="6">
        <f>(E3*J3)/12</f>
        <v>1.0887030814363657E-6</v>
      </c>
      <c r="L3" s="6">
        <f t="shared" ref="L3:L31" si="4">K3*$F$7</f>
        <v>5.1190818889137919E-5</v>
      </c>
      <c r="M3" s="6">
        <f t="shared" ref="M3:M31" si="5">(L3/G3)*100</f>
        <v>0.83919375228095028</v>
      </c>
      <c r="N3" s="5">
        <f>_xlfn.STDEV.P(M2:M4)</f>
        <v>0.18446000798880494</v>
      </c>
    </row>
    <row r="4" spans="1:15" s="5" customFormat="1" x14ac:dyDescent="0.25">
      <c r="A4" s="5" t="s">
        <v>254</v>
      </c>
      <c r="B4" s="5">
        <v>3.4992999999999999</v>
      </c>
      <c r="C4" s="5">
        <v>4.8099999999999996</v>
      </c>
      <c r="D4" s="5">
        <v>3.5047000000000001</v>
      </c>
      <c r="E4" s="5">
        <v>1.1731</v>
      </c>
      <c r="F4" s="23"/>
      <c r="G4" s="5">
        <f t="shared" si="0"/>
        <v>5.4000000000002935E-3</v>
      </c>
      <c r="H4" s="5">
        <f t="shared" si="1"/>
        <v>1.3052999999999995</v>
      </c>
      <c r="I4" s="6">
        <f t="shared" si="2"/>
        <v>6.5591324999999981E-4</v>
      </c>
      <c r="J4" s="6">
        <f t="shared" si="3"/>
        <v>7.4366581632653037E-6</v>
      </c>
      <c r="K4" s="6">
        <f>(E4*J4)/12</f>
        <v>7.26995307610544E-7</v>
      </c>
      <c r="L4" s="6">
        <f t="shared" si="4"/>
        <v>3.418331936384778E-5</v>
      </c>
      <c r="M4" s="6">
        <f t="shared" si="5"/>
        <v>0.63302443266381336</v>
      </c>
      <c r="N4" s="7"/>
    </row>
    <row r="5" spans="1:15" s="8" customFormat="1" x14ac:dyDescent="0.25">
      <c r="A5" s="8" t="s">
        <v>255</v>
      </c>
      <c r="B5" s="8">
        <v>3.5506000000000002</v>
      </c>
      <c r="C5" s="8">
        <v>4.7045000000000003</v>
      </c>
      <c r="D5" s="8">
        <v>3.5552999999999999</v>
      </c>
      <c r="E5" s="8">
        <v>0.2387</v>
      </c>
      <c r="F5" s="24"/>
      <c r="G5" s="8">
        <f t="shared" si="0"/>
        <v>4.6999999999997044E-3</v>
      </c>
      <c r="H5" s="8">
        <f t="shared" si="1"/>
        <v>1.1492000000000004</v>
      </c>
      <c r="I5" s="9">
        <f t="shared" si="2"/>
        <v>5.7747300000000033E-4</v>
      </c>
      <c r="J5" s="9">
        <f t="shared" si="3"/>
        <v>6.5473129251700717E-6</v>
      </c>
      <c r="K5" s="9">
        <f t="shared" ref="K5:K31" si="6">E5*J5/12</f>
        <v>1.3023696626984134E-7</v>
      </c>
      <c r="L5" s="9">
        <f t="shared" si="4"/>
        <v>6.1237421540079398E-6</v>
      </c>
      <c r="M5" s="9">
        <f t="shared" si="5"/>
        <v>0.13029238625549627</v>
      </c>
      <c r="N5" s="8">
        <f>AVERAGE(M5:M7)</f>
        <v>0.13404182079973612</v>
      </c>
    </row>
    <row r="6" spans="1:15" s="8" customFormat="1" x14ac:dyDescent="0.25">
      <c r="A6" s="8" t="s">
        <v>256</v>
      </c>
      <c r="B6" s="8">
        <v>3.508</v>
      </c>
      <c r="C6" s="8">
        <v>4.7460000000000004</v>
      </c>
      <c r="D6" s="8">
        <v>3.5123000000000002</v>
      </c>
      <c r="E6" s="8">
        <v>0.2424</v>
      </c>
      <c r="F6" s="23" t="s">
        <v>13</v>
      </c>
      <c r="G6" s="8">
        <f t="shared" si="0"/>
        <v>4.3000000000001926E-3</v>
      </c>
      <c r="H6" s="8">
        <f t="shared" si="1"/>
        <v>1.2337000000000002</v>
      </c>
      <c r="I6" s="9">
        <f t="shared" si="2"/>
        <v>6.1993425000000024E-4</v>
      </c>
      <c r="J6" s="9">
        <f t="shared" si="3"/>
        <v>7.0287329931972815E-6</v>
      </c>
      <c r="K6" s="9">
        <f t="shared" si="6"/>
        <v>1.419804064625851E-7</v>
      </c>
      <c r="L6" s="9">
        <f t="shared" si="4"/>
        <v>6.6759187118707513E-6</v>
      </c>
      <c r="M6" s="9">
        <f t="shared" si="5"/>
        <v>0.15525392353187098</v>
      </c>
      <c r="N6" s="8">
        <f>_xlfn.STDEV.P(M5:M7)</f>
        <v>1.6009958796123294E-2</v>
      </c>
    </row>
    <row r="7" spans="1:15" s="8" customFormat="1" x14ac:dyDescent="0.25">
      <c r="A7" s="8" t="s">
        <v>257</v>
      </c>
      <c r="B7" s="8">
        <v>3.5488</v>
      </c>
      <c r="C7" s="8">
        <v>4.7759</v>
      </c>
      <c r="D7" s="8">
        <v>3.5547</v>
      </c>
      <c r="E7" s="8">
        <v>0.25230000000000002</v>
      </c>
      <c r="F7" s="24">
        <v>47.02</v>
      </c>
      <c r="G7" s="8">
        <f t="shared" si="0"/>
        <v>5.9000000000000163E-3</v>
      </c>
      <c r="H7" s="8">
        <f t="shared" si="1"/>
        <v>1.2212000000000001</v>
      </c>
      <c r="I7" s="9">
        <f t="shared" si="2"/>
        <v>6.1365300000000003E-4</v>
      </c>
      <c r="J7" s="9">
        <f t="shared" si="3"/>
        <v>6.9575170068027212E-6</v>
      </c>
      <c r="K7" s="9">
        <f t="shared" si="6"/>
        <v>1.4628179506802721E-7</v>
      </c>
      <c r="L7" s="9">
        <f t="shared" si="4"/>
        <v>6.87817000409864E-6</v>
      </c>
      <c r="M7" s="9">
        <f t="shared" si="5"/>
        <v>0.11657915261184104</v>
      </c>
    </row>
    <row r="8" spans="1:15" s="10" customFormat="1" x14ac:dyDescent="0.25">
      <c r="A8" s="10" t="s">
        <v>264</v>
      </c>
      <c r="B8" s="10">
        <v>3.5445000000000002</v>
      </c>
      <c r="C8" s="10">
        <v>4.6978</v>
      </c>
      <c r="D8" s="10">
        <v>3.5486</v>
      </c>
      <c r="E8" s="10">
        <v>0.52349999999999997</v>
      </c>
      <c r="F8" s="23" t="s">
        <v>14</v>
      </c>
      <c r="G8" s="10">
        <f t="shared" si="0"/>
        <v>4.0999999999997705E-3</v>
      </c>
      <c r="H8" s="10">
        <f t="shared" si="1"/>
        <v>1.1492</v>
      </c>
      <c r="I8" s="11">
        <f t="shared" si="2"/>
        <v>5.7747300000000001E-4</v>
      </c>
      <c r="J8" s="11">
        <f t="shared" si="3"/>
        <v>6.5473129251700683E-6</v>
      </c>
      <c r="K8" s="11">
        <f t="shared" si="6"/>
        <v>2.8562652636054423E-7</v>
      </c>
      <c r="L8" s="11">
        <f t="shared" si="4"/>
        <v>1.343015926947279E-5</v>
      </c>
      <c r="M8" s="11">
        <f t="shared" si="5"/>
        <v>0.32756486023106202</v>
      </c>
      <c r="N8" s="26">
        <f>AVERAGE(M8:M10)</f>
        <v>0.33618431975963575</v>
      </c>
    </row>
    <row r="9" spans="1:15" s="10" customFormat="1" x14ac:dyDescent="0.25">
      <c r="A9" s="10" t="s">
        <v>265</v>
      </c>
      <c r="B9" s="10">
        <v>3.5249999999999999</v>
      </c>
      <c r="C9" s="10">
        <v>4.7493999999999996</v>
      </c>
      <c r="D9" s="10">
        <v>3.5415999999999999</v>
      </c>
      <c r="E9" s="10">
        <v>1.9515</v>
      </c>
      <c r="F9" s="25">
        <v>88.2</v>
      </c>
      <c r="G9" s="10">
        <f t="shared" si="0"/>
        <v>1.6599999999999948E-2</v>
      </c>
      <c r="H9" s="10">
        <f t="shared" si="1"/>
        <v>1.2077999999999998</v>
      </c>
      <c r="I9" s="11">
        <f t="shared" si="2"/>
        <v>6.0691949999999999E-4</v>
      </c>
      <c r="J9" s="11">
        <f t="shared" si="3"/>
        <v>6.8811734693877544E-6</v>
      </c>
      <c r="K9" s="11">
        <f t="shared" si="6"/>
        <v>1.1190508354591836E-6</v>
      </c>
      <c r="L9" s="11">
        <f t="shared" si="4"/>
        <v>5.2617770283290814E-5</v>
      </c>
      <c r="M9" s="11">
        <f t="shared" si="5"/>
        <v>0.31697451977886132</v>
      </c>
      <c r="N9" s="26">
        <f>_xlfn.STDEV.P(M8:M10)</f>
        <v>2.0147615100425911E-2</v>
      </c>
    </row>
    <row r="10" spans="1:15" s="10" customFormat="1" x14ac:dyDescent="0.25">
      <c r="A10" s="10" t="s">
        <v>266</v>
      </c>
      <c r="B10" s="10">
        <v>3.5588000000000002</v>
      </c>
      <c r="C10" s="10">
        <v>4.8730000000000002</v>
      </c>
      <c r="D10" s="10">
        <v>3.5623999999999998</v>
      </c>
      <c r="E10" s="10">
        <v>0.44790000000000002</v>
      </c>
      <c r="F10" s="23" t="s">
        <v>15</v>
      </c>
      <c r="G10" s="10">
        <f t="shared" si="0"/>
        <v>3.5999999999996035E-3</v>
      </c>
      <c r="H10" s="10">
        <f t="shared" si="1"/>
        <v>1.3106000000000004</v>
      </c>
      <c r="I10" s="11">
        <f t="shared" si="2"/>
        <v>6.585765000000003E-4</v>
      </c>
      <c r="J10" s="11">
        <f t="shared" si="3"/>
        <v>7.4668537414966021E-6</v>
      </c>
      <c r="K10" s="11">
        <f t="shared" si="6"/>
        <v>2.7870031590136069E-7</v>
      </c>
      <c r="L10" s="11">
        <f t="shared" si="4"/>
        <v>1.310448885368198E-5</v>
      </c>
      <c r="M10" s="11">
        <f t="shared" si="5"/>
        <v>0.36401357926898398</v>
      </c>
    </row>
    <row r="11" spans="1:15" s="12" customFormat="1" x14ac:dyDescent="0.25">
      <c r="A11" s="12" t="s">
        <v>258</v>
      </c>
      <c r="B11" s="12">
        <v>3.5114999999999998</v>
      </c>
      <c r="C11" s="12">
        <v>4.6449999999999996</v>
      </c>
      <c r="D11" s="12">
        <v>3.516</v>
      </c>
      <c r="E11" s="12">
        <v>2.0249999999999999</v>
      </c>
      <c r="F11" s="22">
        <v>6.0220000000000003E+23</v>
      </c>
      <c r="G11" s="12">
        <f t="shared" si="0"/>
        <v>4.5000000000001705E-3</v>
      </c>
      <c r="H11" s="12">
        <f t="shared" si="1"/>
        <v>1.1289999999999996</v>
      </c>
      <c r="I11" s="13">
        <f t="shared" si="2"/>
        <v>5.6732249999999983E-4</v>
      </c>
      <c r="J11" s="13">
        <f t="shared" si="3"/>
        <v>6.4322278911564602E-6</v>
      </c>
      <c r="K11" s="13">
        <f t="shared" si="6"/>
        <v>1.0854384566326525E-6</v>
      </c>
      <c r="L11" s="13">
        <f t="shared" si="4"/>
        <v>5.1037316230867324E-5</v>
      </c>
      <c r="M11" s="13">
        <f t="shared" si="5"/>
        <v>1.1341625829081197</v>
      </c>
      <c r="N11" s="12">
        <f>AVERAGE(M11:M13)</f>
        <v>1.2634193780382366</v>
      </c>
    </row>
    <row r="12" spans="1:15" s="12" customFormat="1" x14ac:dyDescent="0.25">
      <c r="A12" s="12" t="s">
        <v>259</v>
      </c>
      <c r="B12" s="12">
        <v>3.5044</v>
      </c>
      <c r="C12" s="12">
        <v>4.8231999999999999</v>
      </c>
      <c r="D12" s="12">
        <v>3.5093999999999999</v>
      </c>
      <c r="E12" s="12">
        <v>2.3010999999999999</v>
      </c>
      <c r="F12" s="24"/>
      <c r="G12" s="12">
        <f t="shared" si="0"/>
        <v>4.9999999999998934E-3</v>
      </c>
      <c r="H12" s="12">
        <f t="shared" si="1"/>
        <v>1.3138000000000001</v>
      </c>
      <c r="I12" s="13">
        <f t="shared" si="2"/>
        <v>6.6018450000000003E-4</v>
      </c>
      <c r="J12" s="13">
        <f t="shared" si="3"/>
        <v>7.4850850340136053E-6</v>
      </c>
      <c r="K12" s="13">
        <f t="shared" si="6"/>
        <v>1.4353274309807255E-6</v>
      </c>
      <c r="L12" s="13">
        <f t="shared" si="4"/>
        <v>6.7489095804713721E-5</v>
      </c>
      <c r="M12" s="13">
        <f t="shared" si="5"/>
        <v>1.3497819160943032</v>
      </c>
      <c r="N12" s="12">
        <f>_xlfn.STDEV.P(M11:M13)</f>
        <v>9.3105181303601112E-2</v>
      </c>
    </row>
    <row r="13" spans="1:15" s="12" customFormat="1" x14ac:dyDescent="0.25">
      <c r="A13" s="12" t="s">
        <v>260</v>
      </c>
      <c r="B13" s="12">
        <v>3.5348000000000002</v>
      </c>
      <c r="C13" s="12">
        <v>4.6452999999999998</v>
      </c>
      <c r="D13" s="12">
        <v>3.5394000000000001</v>
      </c>
      <c r="E13" s="12">
        <v>2.4340000000000002</v>
      </c>
      <c r="F13" s="24"/>
      <c r="G13" s="12">
        <f t="shared" si="0"/>
        <v>4.5999999999999375E-3</v>
      </c>
      <c r="H13" s="12">
        <f t="shared" si="1"/>
        <v>1.1058999999999997</v>
      </c>
      <c r="I13" s="13">
        <f t="shared" si="2"/>
        <v>5.5571474999999983E-4</v>
      </c>
      <c r="J13" s="13">
        <f t="shared" si="3"/>
        <v>6.3006207482993175E-6</v>
      </c>
      <c r="K13" s="13">
        <f t="shared" si="6"/>
        <v>1.2779759084467116E-6</v>
      </c>
      <c r="L13" s="13">
        <f t="shared" si="4"/>
        <v>6.0090427215164384E-5</v>
      </c>
      <c r="M13" s="13">
        <f t="shared" si="5"/>
        <v>1.306313635112287</v>
      </c>
    </row>
    <row r="14" spans="1:15" s="14" customFormat="1" x14ac:dyDescent="0.25">
      <c r="A14" s="14" t="s">
        <v>261</v>
      </c>
      <c r="B14" s="14">
        <v>3.5103</v>
      </c>
      <c r="C14" s="14">
        <v>4.8146000000000004</v>
      </c>
      <c r="D14" s="14">
        <v>3.5150999999999999</v>
      </c>
      <c r="E14" s="14">
        <v>1.6309</v>
      </c>
      <c r="F14" s="24"/>
      <c r="G14" s="14">
        <f t="shared" si="0"/>
        <v>4.7999999999999154E-3</v>
      </c>
      <c r="H14" s="14">
        <f t="shared" si="1"/>
        <v>1.2995000000000005</v>
      </c>
      <c r="I14" s="15">
        <f t="shared" si="2"/>
        <v>6.5299875000000038E-4</v>
      </c>
      <c r="J14" s="15">
        <f t="shared" si="3"/>
        <v>7.4036139455782353E-6</v>
      </c>
      <c r="K14" s="15">
        <f t="shared" si="6"/>
        <v>1.006212831986962E-6</v>
      </c>
      <c r="L14" s="15">
        <f t="shared" si="4"/>
        <v>4.7312127360026954E-5</v>
      </c>
      <c r="M14" s="15">
        <f t="shared" si="5"/>
        <v>0.98566932000057894</v>
      </c>
      <c r="N14" s="14">
        <f>AVERAGE(M14:M16)</f>
        <v>1.0046043721846745</v>
      </c>
    </row>
    <row r="15" spans="1:15" s="14" customFormat="1" x14ac:dyDescent="0.25">
      <c r="A15" s="14" t="s">
        <v>262</v>
      </c>
      <c r="B15" s="14">
        <v>3.4704000000000002</v>
      </c>
      <c r="C15" s="14">
        <v>4.7640000000000002</v>
      </c>
      <c r="D15" s="14">
        <v>3.4750000000000001</v>
      </c>
      <c r="E15" s="14">
        <v>1.7035</v>
      </c>
      <c r="F15" s="24"/>
      <c r="G15" s="14">
        <f t="shared" si="0"/>
        <v>4.5999999999999375E-3</v>
      </c>
      <c r="H15" s="14">
        <f t="shared" si="1"/>
        <v>1.2890000000000001</v>
      </c>
      <c r="I15" s="15">
        <f t="shared" si="2"/>
        <v>6.4772250000000016E-4</v>
      </c>
      <c r="J15" s="15">
        <f t="shared" si="3"/>
        <v>7.343792517006804E-6</v>
      </c>
      <c r="K15" s="15">
        <f t="shared" si="6"/>
        <v>1.042512546060091E-6</v>
      </c>
      <c r="L15" s="15">
        <f t="shared" si="4"/>
        <v>4.9018939915745486E-5</v>
      </c>
      <c r="M15" s="15">
        <f t="shared" si="5"/>
        <v>1.0656291286031774</v>
      </c>
      <c r="N15" s="14">
        <f>_xlfn.STDEV.P(M14:M16)</f>
        <v>4.4174277204771448E-2</v>
      </c>
    </row>
    <row r="16" spans="1:15" s="14" customFormat="1" x14ac:dyDescent="0.25">
      <c r="A16" s="14" t="s">
        <v>263</v>
      </c>
      <c r="B16" s="14">
        <v>3.4809000000000001</v>
      </c>
      <c r="C16" s="14">
        <v>4.6196999999999999</v>
      </c>
      <c r="D16" s="14">
        <v>3.4853999999999998</v>
      </c>
      <c r="E16" s="14">
        <v>1.7104999999999999</v>
      </c>
      <c r="F16" s="24"/>
      <c r="G16" s="14">
        <f t="shared" si="0"/>
        <v>4.4999999999997264E-3</v>
      </c>
      <c r="H16" s="14">
        <f t="shared" si="1"/>
        <v>1.1343000000000001</v>
      </c>
      <c r="I16" s="15">
        <f t="shared" si="2"/>
        <v>5.6998575000000011E-4</v>
      </c>
      <c r="J16" s="15">
        <f t="shared" si="3"/>
        <v>6.4624234693877561E-6</v>
      </c>
      <c r="K16" s="15">
        <f t="shared" si="6"/>
        <v>9.2116461203231306E-7</v>
      </c>
      <c r="L16" s="15">
        <f t="shared" si="4"/>
        <v>4.3313160057759361E-5</v>
      </c>
      <c r="M16" s="15">
        <f t="shared" si="5"/>
        <v>0.96251466795026652</v>
      </c>
    </row>
    <row r="17" spans="5:14" s="16" customFormat="1" x14ac:dyDescent="0.25">
      <c r="F17" s="24"/>
      <c r="G17" s="16">
        <f t="shared" si="0"/>
        <v>0</v>
      </c>
      <c r="H17" s="16">
        <f t="shared" si="1"/>
        <v>0</v>
      </c>
      <c r="I17" s="17">
        <f t="shared" si="2"/>
        <v>0</v>
      </c>
      <c r="J17" s="17">
        <f t="shared" si="3"/>
        <v>0</v>
      </c>
      <c r="K17" s="17">
        <f t="shared" si="6"/>
        <v>0</v>
      </c>
      <c r="L17" s="17">
        <f t="shared" si="4"/>
        <v>0</v>
      </c>
      <c r="M17" s="17" t="e">
        <f t="shared" si="5"/>
        <v>#DIV/0!</v>
      </c>
      <c r="N17" s="20" t="e">
        <f>AVERAGE(M17:M19)</f>
        <v>#DIV/0!</v>
      </c>
    </row>
    <row r="18" spans="5:14" s="16" customFormat="1" x14ac:dyDescent="0.25">
      <c r="F18" s="24"/>
      <c r="G18" s="16">
        <f t="shared" si="0"/>
        <v>0</v>
      </c>
      <c r="H18" s="16">
        <f t="shared" si="1"/>
        <v>0</v>
      </c>
      <c r="I18" s="17">
        <f t="shared" si="2"/>
        <v>0</v>
      </c>
      <c r="J18" s="17">
        <f t="shared" si="3"/>
        <v>0</v>
      </c>
      <c r="K18" s="17">
        <f t="shared" si="6"/>
        <v>0</v>
      </c>
      <c r="L18" s="17">
        <f t="shared" si="4"/>
        <v>0</v>
      </c>
      <c r="M18" s="17" t="e">
        <f t="shared" si="5"/>
        <v>#DIV/0!</v>
      </c>
      <c r="N18" s="20" t="e">
        <f>_xlfn.STDEV.P(M17:M19)</f>
        <v>#DIV/0!</v>
      </c>
    </row>
    <row r="19" spans="5:14" s="16" customFormat="1" x14ac:dyDescent="0.25">
      <c r="E19" s="30"/>
      <c r="F19" s="38"/>
      <c r="G19" s="34">
        <f t="shared" si="0"/>
        <v>0</v>
      </c>
      <c r="H19" s="16">
        <f t="shared" si="1"/>
        <v>0</v>
      </c>
      <c r="I19" s="17">
        <f t="shared" si="2"/>
        <v>0</v>
      </c>
      <c r="J19" s="17">
        <f t="shared" si="3"/>
        <v>0</v>
      </c>
      <c r="K19" s="17">
        <f t="shared" si="6"/>
        <v>0</v>
      </c>
      <c r="L19" s="17">
        <f t="shared" si="4"/>
        <v>0</v>
      </c>
      <c r="M19" s="17" t="e">
        <f t="shared" si="5"/>
        <v>#DIV/0!</v>
      </c>
    </row>
    <row r="20" spans="5:14" s="29" customFormat="1" x14ac:dyDescent="0.25">
      <c r="E20" s="31"/>
      <c r="F20" s="38"/>
      <c r="G20" s="35">
        <f t="shared" si="0"/>
        <v>0</v>
      </c>
      <c r="H20" s="29">
        <f t="shared" si="1"/>
        <v>0</v>
      </c>
      <c r="I20" s="29">
        <f t="shared" si="2"/>
        <v>0</v>
      </c>
      <c r="J20" s="29">
        <f t="shared" si="3"/>
        <v>0</v>
      </c>
      <c r="K20" s="29">
        <f t="shared" si="6"/>
        <v>0</v>
      </c>
      <c r="L20" s="29">
        <f t="shared" si="4"/>
        <v>0</v>
      </c>
      <c r="M20" s="29" t="e">
        <f t="shared" si="5"/>
        <v>#DIV/0!</v>
      </c>
      <c r="N20" s="39" t="e">
        <f>AVERAGE(M20:M22)</f>
        <v>#DIV/0!</v>
      </c>
    </row>
    <row r="21" spans="5:14" s="29" customFormat="1" x14ac:dyDescent="0.25">
      <c r="E21" s="31"/>
      <c r="F21" s="38"/>
      <c r="G21" s="35">
        <f t="shared" si="0"/>
        <v>0</v>
      </c>
      <c r="H21" s="29">
        <f t="shared" si="1"/>
        <v>0</v>
      </c>
      <c r="I21" s="29">
        <f t="shared" si="2"/>
        <v>0</v>
      </c>
      <c r="J21" s="29">
        <f t="shared" si="3"/>
        <v>0</v>
      </c>
      <c r="K21" s="29">
        <f t="shared" si="6"/>
        <v>0</v>
      </c>
      <c r="L21" s="29">
        <f t="shared" si="4"/>
        <v>0</v>
      </c>
      <c r="M21" s="29" t="e">
        <f t="shared" si="5"/>
        <v>#DIV/0!</v>
      </c>
      <c r="N21" s="39" t="e">
        <f>_xlfn.STDEV.P(M20:M22)</f>
        <v>#DIV/0!</v>
      </c>
    </row>
    <row r="22" spans="5:14" s="29" customFormat="1" x14ac:dyDescent="0.25">
      <c r="E22" s="31"/>
      <c r="F22" s="38"/>
      <c r="G22" s="35">
        <f t="shared" si="0"/>
        <v>0</v>
      </c>
      <c r="H22" s="29">
        <f t="shared" si="1"/>
        <v>0</v>
      </c>
      <c r="I22" s="29">
        <f t="shared" si="2"/>
        <v>0</v>
      </c>
      <c r="J22" s="29">
        <f t="shared" si="3"/>
        <v>0</v>
      </c>
      <c r="K22" s="29">
        <f t="shared" si="6"/>
        <v>0</v>
      </c>
      <c r="L22" s="29">
        <f t="shared" si="4"/>
        <v>0</v>
      </c>
      <c r="M22" s="29" t="e">
        <f t="shared" si="5"/>
        <v>#DIV/0!</v>
      </c>
    </row>
    <row r="23" spans="5:14" s="27" customFormat="1" x14ac:dyDescent="0.25">
      <c r="E23" s="32"/>
      <c r="F23" s="38"/>
      <c r="G23" s="36">
        <f t="shared" si="0"/>
        <v>0</v>
      </c>
      <c r="H23" s="27">
        <f t="shared" si="1"/>
        <v>0</v>
      </c>
      <c r="I23" s="27">
        <f t="shared" si="2"/>
        <v>0</v>
      </c>
      <c r="J23" s="27">
        <f t="shared" si="3"/>
        <v>0</v>
      </c>
      <c r="K23" s="27">
        <f t="shared" si="6"/>
        <v>0</v>
      </c>
      <c r="L23" s="27">
        <f t="shared" si="4"/>
        <v>0</v>
      </c>
      <c r="M23" s="27" t="e">
        <f t="shared" si="5"/>
        <v>#DIV/0!</v>
      </c>
      <c r="N23" s="40" t="e">
        <f>AVERAGE(M23:M25)</f>
        <v>#DIV/0!</v>
      </c>
    </row>
    <row r="24" spans="5:14" s="27" customFormat="1" x14ac:dyDescent="0.25">
      <c r="E24" s="32"/>
      <c r="F24" s="38"/>
      <c r="G24" s="36">
        <f t="shared" si="0"/>
        <v>0</v>
      </c>
      <c r="H24" s="27">
        <f t="shared" si="1"/>
        <v>0</v>
      </c>
      <c r="I24" s="27">
        <f t="shared" si="2"/>
        <v>0</v>
      </c>
      <c r="J24" s="27">
        <f t="shared" si="3"/>
        <v>0</v>
      </c>
      <c r="K24" s="27">
        <f t="shared" si="6"/>
        <v>0</v>
      </c>
      <c r="L24" s="27">
        <f t="shared" si="4"/>
        <v>0</v>
      </c>
      <c r="M24" s="27" t="e">
        <f t="shared" si="5"/>
        <v>#DIV/0!</v>
      </c>
      <c r="N24" s="40" t="e">
        <f>_xlfn.STDEV.P(M23:M25)</f>
        <v>#DIV/0!</v>
      </c>
    </row>
    <row r="25" spans="5:14" s="27" customFormat="1" x14ac:dyDescent="0.25">
      <c r="E25" s="32"/>
      <c r="F25" s="38"/>
      <c r="G25" s="36">
        <f t="shared" si="0"/>
        <v>0</v>
      </c>
      <c r="H25" s="27">
        <f t="shared" si="1"/>
        <v>0</v>
      </c>
      <c r="I25" s="27">
        <f t="shared" si="2"/>
        <v>0</v>
      </c>
      <c r="J25" s="27">
        <f t="shared" si="3"/>
        <v>0</v>
      </c>
      <c r="K25" s="27">
        <f t="shared" si="6"/>
        <v>0</v>
      </c>
      <c r="L25" s="27">
        <f t="shared" si="4"/>
        <v>0</v>
      </c>
      <c r="M25" s="27" t="e">
        <f t="shared" si="5"/>
        <v>#DIV/0!</v>
      </c>
    </row>
    <row r="26" spans="5:14" s="43" customFormat="1" x14ac:dyDescent="0.25">
      <c r="F26" s="38"/>
      <c r="G26" s="43">
        <f t="shared" si="0"/>
        <v>0</v>
      </c>
      <c r="H26" s="43">
        <f t="shared" si="1"/>
        <v>0</v>
      </c>
      <c r="I26" s="43">
        <f t="shared" si="2"/>
        <v>0</v>
      </c>
      <c r="J26" s="43">
        <f t="shared" si="3"/>
        <v>0</v>
      </c>
      <c r="K26" s="43">
        <f t="shared" si="6"/>
        <v>0</v>
      </c>
      <c r="L26" s="43">
        <f t="shared" si="4"/>
        <v>0</v>
      </c>
      <c r="M26" s="43" t="e">
        <f t="shared" si="5"/>
        <v>#DIV/0!</v>
      </c>
      <c r="N26" s="43" t="e">
        <f>AVERAGE(M26:M28)</f>
        <v>#DIV/0!</v>
      </c>
    </row>
    <row r="27" spans="5:14" s="43" customFormat="1" x14ac:dyDescent="0.25">
      <c r="F27" s="38"/>
      <c r="G27" s="43">
        <f t="shared" si="0"/>
        <v>0</v>
      </c>
      <c r="H27" s="43">
        <f t="shared" si="1"/>
        <v>0</v>
      </c>
      <c r="I27" s="43">
        <f t="shared" si="2"/>
        <v>0</v>
      </c>
      <c r="J27" s="43">
        <f t="shared" si="3"/>
        <v>0</v>
      </c>
      <c r="K27" s="43">
        <f t="shared" si="6"/>
        <v>0</v>
      </c>
      <c r="L27" s="43">
        <f t="shared" si="4"/>
        <v>0</v>
      </c>
      <c r="M27" s="43" t="e">
        <f t="shared" si="5"/>
        <v>#DIV/0!</v>
      </c>
      <c r="N27" s="43" t="e">
        <f>STDEV(M26:M28)</f>
        <v>#DIV/0!</v>
      </c>
    </row>
    <row r="28" spans="5:14" s="43" customFormat="1" x14ac:dyDescent="0.25">
      <c r="F28" s="38"/>
      <c r="G28" s="43">
        <f t="shared" si="0"/>
        <v>0</v>
      </c>
      <c r="H28" s="43">
        <f t="shared" si="1"/>
        <v>0</v>
      </c>
      <c r="I28" s="43">
        <f t="shared" si="2"/>
        <v>0</v>
      </c>
      <c r="J28" s="43">
        <f t="shared" si="3"/>
        <v>0</v>
      </c>
      <c r="K28" s="43">
        <f t="shared" si="6"/>
        <v>0</v>
      </c>
      <c r="L28" s="43">
        <f t="shared" si="4"/>
        <v>0</v>
      </c>
      <c r="M28" s="43" t="e">
        <f t="shared" si="5"/>
        <v>#DIV/0!</v>
      </c>
    </row>
    <row r="29" spans="5:14" s="42" customFormat="1" x14ac:dyDescent="0.25">
      <c r="F29" s="38"/>
      <c r="G29" s="42">
        <f t="shared" si="0"/>
        <v>0</v>
      </c>
      <c r="H29" s="42">
        <f t="shared" si="1"/>
        <v>0</v>
      </c>
      <c r="I29" s="42">
        <f t="shared" si="2"/>
        <v>0</v>
      </c>
      <c r="J29" s="42">
        <f t="shared" si="3"/>
        <v>0</v>
      </c>
      <c r="K29" s="42">
        <f t="shared" si="6"/>
        <v>0</v>
      </c>
      <c r="L29" s="42">
        <f t="shared" si="4"/>
        <v>0</v>
      </c>
      <c r="M29" s="42" t="e">
        <f t="shared" si="5"/>
        <v>#DIV/0!</v>
      </c>
      <c r="N29" s="42" t="e">
        <f>AVERAGE(M29:M31)</f>
        <v>#DIV/0!</v>
      </c>
    </row>
    <row r="30" spans="5:14" s="42" customFormat="1" x14ac:dyDescent="0.25">
      <c r="F30" s="38"/>
      <c r="G30" s="42">
        <f t="shared" si="0"/>
        <v>0</v>
      </c>
      <c r="H30" s="42">
        <f t="shared" si="1"/>
        <v>0</v>
      </c>
      <c r="I30" s="42">
        <f t="shared" si="2"/>
        <v>0</v>
      </c>
      <c r="J30" s="42">
        <f t="shared" si="3"/>
        <v>0</v>
      </c>
      <c r="K30" s="42">
        <f t="shared" si="6"/>
        <v>0</v>
      </c>
      <c r="L30" s="42">
        <f t="shared" si="4"/>
        <v>0</v>
      </c>
      <c r="M30" s="42" t="e">
        <f t="shared" si="5"/>
        <v>#DIV/0!</v>
      </c>
      <c r="N30" s="42" t="e">
        <f>STDEV(M29:M31)</f>
        <v>#DIV/0!</v>
      </c>
    </row>
    <row r="31" spans="5:14" s="42" customFormat="1" x14ac:dyDescent="0.25">
      <c r="F31" s="38"/>
      <c r="G31" s="42">
        <f t="shared" si="0"/>
        <v>0</v>
      </c>
      <c r="H31" s="42">
        <f t="shared" si="1"/>
        <v>0</v>
      </c>
      <c r="I31" s="42">
        <f t="shared" si="2"/>
        <v>0</v>
      </c>
      <c r="J31" s="42">
        <f t="shared" si="3"/>
        <v>0</v>
      </c>
      <c r="K31" s="42">
        <f t="shared" si="6"/>
        <v>0</v>
      </c>
      <c r="L31" s="42">
        <f t="shared" si="4"/>
        <v>0</v>
      </c>
      <c r="M31" s="42" t="e">
        <f t="shared" si="5"/>
        <v>#DIV/0!</v>
      </c>
    </row>
  </sheetData>
  <phoneticPr fontId="5" type="noConversion"/>
  <pageMargins left="0.7" right="0.7" top="0.75" bottom="0.75" header="0.3" footer="0.3"/>
  <pageSetup paperSize="9" orientation="portrait" verticalDpi="0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7CDE0A-0A7B-4473-92C2-B17A5D4CBA52}">
  <dimension ref="A1:O19"/>
  <sheetViews>
    <sheetView workbookViewId="0">
      <selection activeCell="N6" sqref="N6"/>
    </sheetView>
  </sheetViews>
  <sheetFormatPr defaultRowHeight="15" x14ac:dyDescent="0.25"/>
  <cols>
    <col min="1" max="1" width="18.42578125" customWidth="1"/>
    <col min="2" max="2" width="18" customWidth="1"/>
    <col min="3" max="3" width="20.28515625" customWidth="1"/>
    <col min="4" max="4" width="17" customWidth="1"/>
    <col min="5" max="5" width="15.85546875" customWidth="1"/>
    <col min="6" max="6" width="21.5703125" customWidth="1"/>
    <col min="7" max="7" width="12.42578125" customWidth="1"/>
    <col min="8" max="8" width="22" customWidth="1"/>
    <col min="11" max="11" width="19.28515625" customWidth="1"/>
    <col min="12" max="12" width="19.140625" customWidth="1"/>
    <col min="13" max="13" width="25.7109375" customWidth="1"/>
    <col min="14" max="14" width="17.85546875" customWidth="1"/>
  </cols>
  <sheetData>
    <row r="1" spans="1:15" ht="22.5" customHeight="1" x14ac:dyDescent="0.25">
      <c r="A1" s="1" t="s">
        <v>2</v>
      </c>
      <c r="B1" s="2" t="s">
        <v>12</v>
      </c>
      <c r="C1" s="2" t="s">
        <v>1</v>
      </c>
      <c r="D1" s="2" t="s">
        <v>0</v>
      </c>
      <c r="E1" s="2" t="s">
        <v>7</v>
      </c>
      <c r="F1" s="3" t="s">
        <v>3</v>
      </c>
      <c r="G1" s="4" t="s">
        <v>4</v>
      </c>
      <c r="H1" s="4" t="s">
        <v>17</v>
      </c>
      <c r="I1" s="4" t="s">
        <v>5</v>
      </c>
      <c r="J1" s="4" t="s">
        <v>6</v>
      </c>
      <c r="K1" s="4" t="s">
        <v>8</v>
      </c>
      <c r="L1" s="4" t="s">
        <v>9</v>
      </c>
      <c r="M1" s="4" t="s">
        <v>10</v>
      </c>
      <c r="N1" s="19" t="s">
        <v>35</v>
      </c>
      <c r="O1" s="18"/>
    </row>
    <row r="2" spans="1:15" s="5" customFormat="1" x14ac:dyDescent="0.25">
      <c r="A2" s="5" t="s">
        <v>267</v>
      </c>
      <c r="B2" s="5">
        <v>3.4933999999999998</v>
      </c>
      <c r="C2" s="44">
        <v>4.6498999999999997</v>
      </c>
      <c r="D2" s="5">
        <v>3.4980000000000002</v>
      </c>
      <c r="E2" s="5">
        <v>0.9</v>
      </c>
      <c r="F2" s="21" t="s">
        <v>16</v>
      </c>
      <c r="G2" s="5">
        <f>D2-B2</f>
        <v>4.6000000000003816E-3</v>
      </c>
      <c r="H2" s="5">
        <f>C2-B2-G2</f>
        <v>1.1518999999999995</v>
      </c>
      <c r="I2" s="6">
        <f>(H2*$F$3)/100</f>
        <v>3.7599167899999989E-4</v>
      </c>
      <c r="J2" s="6">
        <f>I2/$F$9</f>
        <v>4.2629442063492054E-6</v>
      </c>
      <c r="K2" s="6">
        <f>E2*J2/12</f>
        <v>3.1972081547619038E-7</v>
      </c>
      <c r="L2" s="6">
        <f>K2*$F$7</f>
        <v>1.5033272743690473E-5</v>
      </c>
      <c r="M2" s="6">
        <f>(L2/G2)*100</f>
        <v>0.32681027703672227</v>
      </c>
      <c r="N2" s="5">
        <f>AVERAGE(M2:M4)</f>
        <v>0.36371651146837586</v>
      </c>
    </row>
    <row r="3" spans="1:15" s="5" customFormat="1" x14ac:dyDescent="0.25">
      <c r="A3" s="5" t="s">
        <v>268</v>
      </c>
      <c r="B3" s="5">
        <v>3.5024999999999999</v>
      </c>
      <c r="C3" s="5">
        <v>4.8232999999999997</v>
      </c>
      <c r="D3" s="5">
        <v>3.5074999999999998</v>
      </c>
      <c r="E3" s="5">
        <v>0.9929</v>
      </c>
      <c r="F3" s="22">
        <v>3.2641000000000003E-2</v>
      </c>
      <c r="G3" s="5">
        <f t="shared" ref="G3:G19" si="0">D3-B3</f>
        <v>4.9999999999998934E-3</v>
      </c>
      <c r="H3" s="5">
        <f t="shared" ref="H3:H19" si="1">C3-B3-G3</f>
        <v>1.3157999999999999</v>
      </c>
      <c r="I3" s="6">
        <f t="shared" ref="I3:I19" si="2">(H3*$F$3)/100</f>
        <v>4.2949027799999996E-4</v>
      </c>
      <c r="J3" s="6">
        <f t="shared" ref="J3:J19" si="3">I3/$F$9</f>
        <v>4.869504285714285E-6</v>
      </c>
      <c r="K3" s="6">
        <f t="shared" ref="K3:K19" si="4">E3*J3/12</f>
        <v>4.0291090044047612E-7</v>
      </c>
      <c r="L3" s="6">
        <f t="shared" ref="L3:L19" si="5">K3*$F$7</f>
        <v>1.8944870538711189E-5</v>
      </c>
      <c r="M3" s="6">
        <f t="shared" ref="M3:M19" si="6">(L3/G3)*100</f>
        <v>0.37889741077423184</v>
      </c>
      <c r="N3" s="5">
        <f>_xlfn.STDEV.P(M2:M4)</f>
        <v>2.6233058215331621E-2</v>
      </c>
    </row>
    <row r="4" spans="1:15" s="5" customFormat="1" x14ac:dyDescent="0.25">
      <c r="A4" s="5" t="s">
        <v>269</v>
      </c>
      <c r="B4" s="5">
        <v>3.4704999999999999</v>
      </c>
      <c r="C4" s="5">
        <v>4.7782999999999998</v>
      </c>
      <c r="D4" s="5">
        <v>3.4752000000000001</v>
      </c>
      <c r="E4" s="5">
        <v>0.9587</v>
      </c>
      <c r="F4" s="23"/>
      <c r="G4" s="5">
        <f t="shared" si="0"/>
        <v>4.7000000000001485E-3</v>
      </c>
      <c r="H4" s="5">
        <f t="shared" si="1"/>
        <v>1.3030999999999997</v>
      </c>
      <c r="I4" s="6">
        <f t="shared" si="2"/>
        <v>4.2534487099999996E-4</v>
      </c>
      <c r="J4" s="6">
        <f t="shared" si="3"/>
        <v>4.8225042063492056E-6</v>
      </c>
      <c r="K4" s="6">
        <f t="shared" si="4"/>
        <v>3.8527789855224861E-7</v>
      </c>
      <c r="L4" s="6">
        <f t="shared" si="5"/>
        <v>1.8115766789926732E-5</v>
      </c>
      <c r="M4" s="6">
        <f t="shared" si="6"/>
        <v>0.38544184659417363</v>
      </c>
      <c r="N4" s="7"/>
    </row>
    <row r="5" spans="1:15" s="8" customFormat="1" x14ac:dyDescent="0.25">
      <c r="A5" s="8" t="s">
        <v>270</v>
      </c>
      <c r="B5" s="8">
        <v>3.4963000000000002</v>
      </c>
      <c r="C5" s="8">
        <v>4.8137999999999996</v>
      </c>
      <c r="D5" s="8">
        <v>3.5074999999999998</v>
      </c>
      <c r="E5" s="8">
        <v>0.33589999999999998</v>
      </c>
      <c r="F5" s="24"/>
      <c r="G5" s="8">
        <f t="shared" si="0"/>
        <v>1.1199999999999655E-2</v>
      </c>
      <c r="H5" s="8">
        <f t="shared" si="1"/>
        <v>1.3062999999999998</v>
      </c>
      <c r="I5" s="9">
        <f t="shared" si="2"/>
        <v>4.2638938299999999E-4</v>
      </c>
      <c r="J5" s="9">
        <f t="shared" si="3"/>
        <v>4.8343467460317455E-6</v>
      </c>
      <c r="K5" s="9">
        <f t="shared" si="4"/>
        <v>1.3532142266600527E-7</v>
      </c>
      <c r="L5" s="9">
        <f t="shared" si="5"/>
        <v>6.3628132937555679E-6</v>
      </c>
      <c r="M5" s="9">
        <f t="shared" si="6"/>
        <v>5.6810832979962173E-2</v>
      </c>
      <c r="N5" s="8">
        <f>AVERAGE(M5:M7)</f>
        <v>5.7761068986510837E-2</v>
      </c>
    </row>
    <row r="6" spans="1:15" s="8" customFormat="1" x14ac:dyDescent="0.25">
      <c r="A6" s="8" t="s">
        <v>271</v>
      </c>
      <c r="B6" s="8">
        <v>3.5105</v>
      </c>
      <c r="C6" s="8">
        <v>4.8099999999999996</v>
      </c>
      <c r="D6" s="8">
        <v>3.5171999999999999</v>
      </c>
      <c r="E6" s="8">
        <v>0.2107</v>
      </c>
      <c r="F6" s="23" t="s">
        <v>13</v>
      </c>
      <c r="G6" s="8">
        <f t="shared" si="0"/>
        <v>6.6999999999999282E-3</v>
      </c>
      <c r="H6" s="8">
        <f t="shared" si="1"/>
        <v>1.2927999999999997</v>
      </c>
      <c r="I6" s="9">
        <f t="shared" si="2"/>
        <v>4.2198284799999992E-4</v>
      </c>
      <c r="J6" s="9">
        <f t="shared" si="3"/>
        <v>4.7843860317460303E-6</v>
      </c>
      <c r="K6" s="9">
        <f t="shared" si="4"/>
        <v>8.4005844740740723E-8</v>
      </c>
      <c r="L6" s="9">
        <f t="shared" si="5"/>
        <v>3.9499548197096289E-6</v>
      </c>
      <c r="M6" s="9">
        <f t="shared" si="6"/>
        <v>5.8954549547905535E-2</v>
      </c>
      <c r="N6" s="8">
        <f>_xlfn.STDEV.P(M5:M7)</f>
        <v>8.9191035275054469E-4</v>
      </c>
    </row>
    <row r="7" spans="1:15" s="8" customFormat="1" x14ac:dyDescent="0.25">
      <c r="A7" s="8" t="s">
        <v>272</v>
      </c>
      <c r="B7" s="8">
        <v>3.4695999999999998</v>
      </c>
      <c r="C7" s="8">
        <v>4.8071000000000002</v>
      </c>
      <c r="D7" s="8">
        <v>3.4864999999999999</v>
      </c>
      <c r="E7" s="8">
        <v>0.50760000000000005</v>
      </c>
      <c r="F7" s="24">
        <v>47.02</v>
      </c>
      <c r="G7" s="8">
        <f t="shared" si="0"/>
        <v>1.6900000000000137E-2</v>
      </c>
      <c r="H7" s="8">
        <f t="shared" si="1"/>
        <v>1.3206000000000002</v>
      </c>
      <c r="I7" s="9">
        <f t="shared" si="2"/>
        <v>4.3105704600000008E-4</v>
      </c>
      <c r="J7" s="9">
        <f t="shared" si="3"/>
        <v>4.8872680952380956E-6</v>
      </c>
      <c r="K7" s="9">
        <f t="shared" si="4"/>
        <v>2.0673144042857147E-7</v>
      </c>
      <c r="L7" s="9">
        <f t="shared" si="5"/>
        <v>9.7205123289514308E-6</v>
      </c>
      <c r="M7" s="9">
        <f t="shared" si="6"/>
        <v>5.7517824431664803E-2</v>
      </c>
    </row>
    <row r="8" spans="1:15" s="10" customFormat="1" x14ac:dyDescent="0.25">
      <c r="F8" s="23" t="s">
        <v>14</v>
      </c>
      <c r="G8" s="10">
        <f t="shared" si="0"/>
        <v>0</v>
      </c>
      <c r="H8" s="10">
        <f t="shared" si="1"/>
        <v>0</v>
      </c>
      <c r="I8" s="11">
        <f t="shared" si="2"/>
        <v>0</v>
      </c>
      <c r="J8" s="11">
        <f t="shared" si="3"/>
        <v>0</v>
      </c>
      <c r="K8" s="11">
        <f t="shared" si="4"/>
        <v>0</v>
      </c>
      <c r="L8" s="11">
        <f t="shared" si="5"/>
        <v>0</v>
      </c>
      <c r="M8" s="11" t="e">
        <f t="shared" si="6"/>
        <v>#DIV/0!</v>
      </c>
      <c r="N8" s="5" t="e">
        <f>AVERAGE(M8:M10)</f>
        <v>#DIV/0!</v>
      </c>
    </row>
    <row r="9" spans="1:15" s="10" customFormat="1" x14ac:dyDescent="0.25">
      <c r="F9" s="25">
        <v>88.2</v>
      </c>
      <c r="G9" s="10">
        <f t="shared" si="0"/>
        <v>0</v>
      </c>
      <c r="H9" s="10">
        <f t="shared" si="1"/>
        <v>0</v>
      </c>
      <c r="I9" s="11">
        <f t="shared" si="2"/>
        <v>0</v>
      </c>
      <c r="J9" s="11">
        <f t="shared" si="3"/>
        <v>0</v>
      </c>
      <c r="K9" s="11">
        <f t="shared" si="4"/>
        <v>0</v>
      </c>
      <c r="L9" s="11">
        <f t="shared" si="5"/>
        <v>0</v>
      </c>
      <c r="M9" s="11" t="e">
        <f t="shared" si="6"/>
        <v>#DIV/0!</v>
      </c>
      <c r="N9" s="5" t="e">
        <f>_xlfn.STDEV.P(M8:M10)</f>
        <v>#DIV/0!</v>
      </c>
    </row>
    <row r="10" spans="1:15" s="10" customFormat="1" x14ac:dyDescent="0.25">
      <c r="F10" s="23" t="s">
        <v>15</v>
      </c>
      <c r="G10" s="10">
        <f t="shared" si="0"/>
        <v>0</v>
      </c>
      <c r="H10" s="10">
        <f t="shared" si="1"/>
        <v>0</v>
      </c>
      <c r="I10" s="11">
        <f t="shared" si="2"/>
        <v>0</v>
      </c>
      <c r="J10" s="11">
        <f t="shared" si="3"/>
        <v>0</v>
      </c>
      <c r="K10" s="11">
        <f t="shared" si="4"/>
        <v>0</v>
      </c>
      <c r="L10" s="11">
        <f t="shared" si="5"/>
        <v>0</v>
      </c>
      <c r="M10" s="11" t="e">
        <f t="shared" si="6"/>
        <v>#DIV/0!</v>
      </c>
    </row>
    <row r="11" spans="1:15" s="12" customFormat="1" x14ac:dyDescent="0.25">
      <c r="F11" s="22">
        <v>6.0220000000000003E+23</v>
      </c>
      <c r="G11" s="12">
        <f t="shared" si="0"/>
        <v>0</v>
      </c>
      <c r="H11" s="12">
        <f t="shared" si="1"/>
        <v>0</v>
      </c>
      <c r="I11" s="13">
        <f t="shared" si="2"/>
        <v>0</v>
      </c>
      <c r="J11" s="13">
        <f t="shared" si="3"/>
        <v>0</v>
      </c>
      <c r="K11" s="13">
        <f t="shared" si="4"/>
        <v>0</v>
      </c>
      <c r="L11" s="13">
        <f t="shared" si="5"/>
        <v>0</v>
      </c>
      <c r="M11" s="13" t="e">
        <f t="shared" si="6"/>
        <v>#DIV/0!</v>
      </c>
      <c r="N11" s="12" t="e">
        <f>AVERAGE(M11:M13)</f>
        <v>#DIV/0!</v>
      </c>
    </row>
    <row r="12" spans="1:15" s="12" customFormat="1" x14ac:dyDescent="0.25">
      <c r="F12" s="24"/>
      <c r="G12" s="12">
        <f t="shared" si="0"/>
        <v>0</v>
      </c>
      <c r="H12" s="12">
        <f t="shared" si="1"/>
        <v>0</v>
      </c>
      <c r="I12" s="13">
        <f t="shared" si="2"/>
        <v>0</v>
      </c>
      <c r="J12" s="13">
        <f t="shared" si="3"/>
        <v>0</v>
      </c>
      <c r="K12" s="13">
        <f t="shared" si="4"/>
        <v>0</v>
      </c>
      <c r="L12" s="13">
        <f t="shared" si="5"/>
        <v>0</v>
      </c>
      <c r="M12" s="13" t="e">
        <f t="shared" si="6"/>
        <v>#DIV/0!</v>
      </c>
      <c r="N12" s="12" t="e">
        <f>_xlfn.STDEV.P(M11:M13)</f>
        <v>#DIV/0!</v>
      </c>
    </row>
    <row r="13" spans="1:15" s="12" customFormat="1" x14ac:dyDescent="0.25">
      <c r="F13" s="24"/>
      <c r="G13" s="12">
        <f t="shared" si="0"/>
        <v>0</v>
      </c>
      <c r="H13" s="12">
        <f t="shared" si="1"/>
        <v>0</v>
      </c>
      <c r="I13" s="13">
        <f t="shared" si="2"/>
        <v>0</v>
      </c>
      <c r="J13" s="13">
        <f t="shared" si="3"/>
        <v>0</v>
      </c>
      <c r="K13" s="13">
        <f t="shared" si="4"/>
        <v>0</v>
      </c>
      <c r="L13" s="13">
        <f t="shared" si="5"/>
        <v>0</v>
      </c>
      <c r="M13" s="13" t="e">
        <f t="shared" si="6"/>
        <v>#DIV/0!</v>
      </c>
    </row>
    <row r="14" spans="1:15" s="14" customFormat="1" x14ac:dyDescent="0.25">
      <c r="F14" s="24"/>
      <c r="G14" s="14">
        <f t="shared" si="0"/>
        <v>0</v>
      </c>
      <c r="H14" s="14">
        <f t="shared" si="1"/>
        <v>0</v>
      </c>
      <c r="I14" s="15">
        <f t="shared" si="2"/>
        <v>0</v>
      </c>
      <c r="J14" s="15">
        <f t="shared" si="3"/>
        <v>0</v>
      </c>
      <c r="K14" s="15">
        <f t="shared" si="4"/>
        <v>0</v>
      </c>
      <c r="L14" s="15">
        <f t="shared" si="5"/>
        <v>0</v>
      </c>
      <c r="M14" s="15" t="e">
        <f t="shared" si="6"/>
        <v>#DIV/0!</v>
      </c>
      <c r="N14" s="14" t="e">
        <f>AVERAGE(M14:M16)</f>
        <v>#DIV/0!</v>
      </c>
    </row>
    <row r="15" spans="1:15" s="14" customFormat="1" x14ac:dyDescent="0.25">
      <c r="F15" s="24"/>
      <c r="G15" s="14">
        <f t="shared" si="0"/>
        <v>0</v>
      </c>
      <c r="H15" s="14">
        <f t="shared" si="1"/>
        <v>0</v>
      </c>
      <c r="I15" s="15">
        <f t="shared" si="2"/>
        <v>0</v>
      </c>
      <c r="J15" s="15">
        <f t="shared" si="3"/>
        <v>0</v>
      </c>
      <c r="K15" s="15">
        <f t="shared" si="4"/>
        <v>0</v>
      </c>
      <c r="L15" s="15">
        <f t="shared" si="5"/>
        <v>0</v>
      </c>
      <c r="M15" s="15" t="e">
        <f t="shared" si="6"/>
        <v>#DIV/0!</v>
      </c>
      <c r="N15" s="14" t="e">
        <f>_xlfn.STDEV.P(M14:M16)</f>
        <v>#DIV/0!</v>
      </c>
    </row>
    <row r="16" spans="1:15" s="14" customFormat="1" x14ac:dyDescent="0.25">
      <c r="F16" s="24"/>
      <c r="G16" s="14">
        <f t="shared" si="0"/>
        <v>0</v>
      </c>
      <c r="H16" s="14">
        <f t="shared" si="1"/>
        <v>0</v>
      </c>
      <c r="I16" s="15">
        <f t="shared" si="2"/>
        <v>0</v>
      </c>
      <c r="J16" s="15">
        <f t="shared" si="3"/>
        <v>0</v>
      </c>
      <c r="K16" s="15">
        <f t="shared" si="4"/>
        <v>0</v>
      </c>
      <c r="L16" s="15">
        <f t="shared" si="5"/>
        <v>0</v>
      </c>
      <c r="M16" s="15" t="e">
        <f t="shared" si="6"/>
        <v>#DIV/0!</v>
      </c>
    </row>
    <row r="17" spans="6:14" s="16" customFormat="1" x14ac:dyDescent="0.25">
      <c r="F17" s="24"/>
      <c r="G17" s="16">
        <f t="shared" si="0"/>
        <v>0</v>
      </c>
      <c r="H17" s="16">
        <f t="shared" si="1"/>
        <v>0</v>
      </c>
      <c r="I17" s="17">
        <f t="shared" si="2"/>
        <v>0</v>
      </c>
      <c r="J17" s="17">
        <f t="shared" si="3"/>
        <v>0</v>
      </c>
      <c r="K17" s="17">
        <f t="shared" si="4"/>
        <v>0</v>
      </c>
      <c r="L17" s="17">
        <f t="shared" si="5"/>
        <v>0</v>
      </c>
      <c r="M17" s="17" t="e">
        <f t="shared" si="6"/>
        <v>#DIV/0!</v>
      </c>
      <c r="N17" s="20" t="e">
        <f>AVERAGE(M17:M19)</f>
        <v>#DIV/0!</v>
      </c>
    </row>
    <row r="18" spans="6:14" s="16" customFormat="1" x14ac:dyDescent="0.25">
      <c r="F18" s="24"/>
      <c r="G18" s="16">
        <f t="shared" si="0"/>
        <v>0</v>
      </c>
      <c r="H18" s="16">
        <f t="shared" si="1"/>
        <v>0</v>
      </c>
      <c r="I18" s="17">
        <f t="shared" si="2"/>
        <v>0</v>
      </c>
      <c r="J18" s="17">
        <f t="shared" si="3"/>
        <v>0</v>
      </c>
      <c r="K18" s="17">
        <f t="shared" si="4"/>
        <v>0</v>
      </c>
      <c r="L18" s="17">
        <f t="shared" si="5"/>
        <v>0</v>
      </c>
      <c r="M18" s="17" t="e">
        <f t="shared" si="6"/>
        <v>#DIV/0!</v>
      </c>
      <c r="N18" s="20" t="e">
        <f>_xlfn.STDEV.P(M17:M19)</f>
        <v>#DIV/0!</v>
      </c>
    </row>
    <row r="19" spans="6:14" s="16" customFormat="1" x14ac:dyDescent="0.25">
      <c r="F19" s="24"/>
      <c r="G19" s="16">
        <f t="shared" si="0"/>
        <v>0</v>
      </c>
      <c r="H19" s="16">
        <f t="shared" si="1"/>
        <v>0</v>
      </c>
      <c r="I19" s="17">
        <f t="shared" si="2"/>
        <v>0</v>
      </c>
      <c r="J19" s="17">
        <f t="shared" si="3"/>
        <v>0</v>
      </c>
      <c r="K19" s="17">
        <f t="shared" si="4"/>
        <v>0</v>
      </c>
      <c r="L19" s="17">
        <f t="shared" si="5"/>
        <v>0</v>
      </c>
      <c r="M19" s="17" t="e">
        <f t="shared" si="6"/>
        <v>#DIV/0!</v>
      </c>
    </row>
  </sheetData>
  <phoneticPr fontId="5" type="noConversion"/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19"/>
  <sheetViews>
    <sheetView zoomScale="150" zoomScaleNormal="150" workbookViewId="0">
      <pane xSplit="1" topLeftCell="B1" activePane="topRight" state="frozen"/>
      <selection activeCell="A2" sqref="A2"/>
      <selection pane="topRight" sqref="A1:XFD1048576"/>
    </sheetView>
  </sheetViews>
  <sheetFormatPr defaultRowHeight="15" x14ac:dyDescent="0.25"/>
  <cols>
    <col min="1" max="1" width="18.42578125" customWidth="1"/>
    <col min="2" max="2" width="18" customWidth="1"/>
    <col min="3" max="3" width="20.28515625" customWidth="1"/>
    <col min="4" max="4" width="17" customWidth="1"/>
    <col min="5" max="5" width="15.85546875" customWidth="1"/>
    <col min="6" max="6" width="21.5703125" customWidth="1"/>
    <col min="7" max="7" width="12.42578125" customWidth="1"/>
    <col min="8" max="8" width="22" customWidth="1"/>
    <col min="11" max="11" width="19.28515625" customWidth="1"/>
    <col min="12" max="12" width="19.140625" customWidth="1"/>
    <col min="13" max="13" width="25.7109375" customWidth="1"/>
    <col min="14" max="14" width="17.85546875" customWidth="1"/>
  </cols>
  <sheetData>
    <row r="1" spans="1:15" ht="22.5" customHeight="1" x14ac:dyDescent="0.25">
      <c r="A1" s="1" t="s">
        <v>2</v>
      </c>
      <c r="B1" s="2" t="s">
        <v>12</v>
      </c>
      <c r="C1" s="2" t="s">
        <v>1</v>
      </c>
      <c r="D1" s="2" t="s">
        <v>0</v>
      </c>
      <c r="E1" s="2" t="s">
        <v>7</v>
      </c>
      <c r="F1" s="3" t="s">
        <v>3</v>
      </c>
      <c r="G1" s="4" t="s">
        <v>4</v>
      </c>
      <c r="H1" s="4" t="s">
        <v>17</v>
      </c>
      <c r="I1" s="4" t="s">
        <v>5</v>
      </c>
      <c r="J1" s="4" t="s">
        <v>6</v>
      </c>
      <c r="K1" s="4" t="s">
        <v>8</v>
      </c>
      <c r="L1" s="4" t="s">
        <v>9</v>
      </c>
      <c r="M1" s="4" t="s">
        <v>10</v>
      </c>
      <c r="N1" s="19" t="s">
        <v>35</v>
      </c>
      <c r="O1" s="18"/>
    </row>
    <row r="2" spans="1:15" s="5" customFormat="1" x14ac:dyDescent="0.25">
      <c r="A2" s="5" t="s">
        <v>11</v>
      </c>
      <c r="B2" s="5">
        <v>3.5535000000000001</v>
      </c>
      <c r="C2" s="5">
        <v>4.9105999999999996</v>
      </c>
      <c r="D2" s="5">
        <v>3.5577999999999999</v>
      </c>
      <c r="E2" s="5">
        <v>0.41570000000000001</v>
      </c>
      <c r="F2" s="21" t="s">
        <v>16</v>
      </c>
      <c r="G2" s="5">
        <f>D2-B2</f>
        <v>4.2999999999997485E-3</v>
      </c>
      <c r="H2" s="5">
        <f>C2-B2-G2</f>
        <v>1.3527999999999998</v>
      </c>
      <c r="I2" s="6">
        <f>(H2*$F$3)/100</f>
        <v>2.2564703999999999E-4</v>
      </c>
      <c r="J2" s="6">
        <f>I2/$F$9</f>
        <v>2.558356462585034E-6</v>
      </c>
      <c r="K2" s="6">
        <f>E2*J2/12</f>
        <v>8.8625731791383233E-8</v>
      </c>
      <c r="L2" s="6">
        <f>K2*$F$7</f>
        <v>4.1671819088308399E-6</v>
      </c>
      <c r="M2" s="6">
        <f>(L2/G2)*100</f>
        <v>9.6911207182118236E-2</v>
      </c>
      <c r="N2" s="5">
        <f>AVERAGE(M2:M4)</f>
        <v>0.10378177711007679</v>
      </c>
    </row>
    <row r="3" spans="1:15" s="5" customFormat="1" x14ac:dyDescent="0.25">
      <c r="A3" s="5" t="s">
        <v>18</v>
      </c>
      <c r="B3" s="5">
        <v>3.5943999999999998</v>
      </c>
      <c r="C3" s="5">
        <v>5.1184000000000003</v>
      </c>
      <c r="D3" s="5">
        <v>3.5987</v>
      </c>
      <c r="E3" s="5">
        <v>0.30199999999999999</v>
      </c>
      <c r="F3" s="22">
        <v>1.668E-2</v>
      </c>
      <c r="G3" s="5">
        <f t="shared" ref="G3:G19" si="0">D3-B3</f>
        <v>4.3000000000001926E-3</v>
      </c>
      <c r="H3" s="5">
        <f t="shared" ref="H3:H19" si="1">C3-B3-G3</f>
        <v>1.5197000000000003</v>
      </c>
      <c r="I3" s="6">
        <f t="shared" ref="I3:I19" si="2">(H3*$F$3)/100</f>
        <v>2.5348596000000003E-4</v>
      </c>
      <c r="J3" s="6">
        <f t="shared" ref="J3:J19" si="3">I3/$F$9</f>
        <v>2.8739904761904766E-6</v>
      </c>
      <c r="K3" s="6">
        <f t="shared" ref="K3:K19" si="4">E3*J3/12</f>
        <v>7.2328760317460327E-8</v>
      </c>
      <c r="L3" s="6">
        <f t="shared" ref="L3:L19" si="5">K3*$F$7</f>
        <v>3.400898310126985E-6</v>
      </c>
      <c r="M3" s="6">
        <f t="shared" ref="M3:M19" si="6">(L3/G3)*100</f>
        <v>7.9090658375042616E-2</v>
      </c>
      <c r="N3" s="5">
        <f>_xlfn.STDEV.P(M2:M4)</f>
        <v>2.3473362681858467E-2</v>
      </c>
    </row>
    <row r="4" spans="1:15" s="5" customFormat="1" x14ac:dyDescent="0.25">
      <c r="A4" s="5" t="s">
        <v>19</v>
      </c>
      <c r="B4" s="5">
        <v>3.5809000000000002</v>
      </c>
      <c r="C4" s="5">
        <v>5.8236999999999997</v>
      </c>
      <c r="D4" s="5">
        <v>3.5853999999999999</v>
      </c>
      <c r="E4" s="5">
        <v>0.36720000000000003</v>
      </c>
      <c r="F4" s="23"/>
      <c r="G4" s="5">
        <f t="shared" si="0"/>
        <v>4.4999999999997264E-3</v>
      </c>
      <c r="H4" s="5">
        <f t="shared" si="1"/>
        <v>2.2382999999999997</v>
      </c>
      <c r="I4" s="6">
        <f t="shared" si="2"/>
        <v>3.7334843999999999E-4</v>
      </c>
      <c r="J4" s="6">
        <f t="shared" si="3"/>
        <v>4.2329755102040818E-6</v>
      </c>
      <c r="K4" s="6">
        <f t="shared" si="4"/>
        <v>1.2952905061224491E-7</v>
      </c>
      <c r="L4" s="6">
        <f t="shared" si="5"/>
        <v>6.0904559597877563E-6</v>
      </c>
      <c r="M4" s="6">
        <f t="shared" si="6"/>
        <v>0.13534346577306947</v>
      </c>
      <c r="N4" s="7"/>
    </row>
    <row r="5" spans="1:15" s="8" customFormat="1" x14ac:dyDescent="0.25">
      <c r="A5" s="8" t="s">
        <v>20</v>
      </c>
      <c r="B5" s="8">
        <v>3.5590000000000002</v>
      </c>
      <c r="C5" s="8">
        <v>4.7717999999999998</v>
      </c>
      <c r="D5" s="8">
        <v>3.5625</v>
      </c>
      <c r="E5" s="8">
        <v>1.9858</v>
      </c>
      <c r="F5" s="24"/>
      <c r="G5" s="8">
        <f t="shared" si="0"/>
        <v>3.4999999999998366E-3</v>
      </c>
      <c r="H5" s="8">
        <f t="shared" si="1"/>
        <v>1.2092999999999998</v>
      </c>
      <c r="I5" s="9">
        <f t="shared" si="2"/>
        <v>2.0171124E-4</v>
      </c>
      <c r="J5" s="9">
        <f t="shared" si="3"/>
        <v>2.2869755102040813E-6</v>
      </c>
      <c r="K5" s="9">
        <f t="shared" si="4"/>
        <v>3.7845633068027206E-7</v>
      </c>
      <c r="L5" s="9">
        <f t="shared" si="5"/>
        <v>1.7795016668586394E-5</v>
      </c>
      <c r="M5" s="9">
        <f t="shared" si="6"/>
        <v>0.50842904767392072</v>
      </c>
      <c r="N5" s="8">
        <f>AVERAGE(M5:M7)</f>
        <v>0.52985933537651375</v>
      </c>
    </row>
    <row r="6" spans="1:15" s="8" customFormat="1" x14ac:dyDescent="0.25">
      <c r="A6" s="8" t="s">
        <v>21</v>
      </c>
      <c r="B6" s="8">
        <v>3.5562999999999998</v>
      </c>
      <c r="C6" s="8">
        <v>4.6746999999999996</v>
      </c>
      <c r="D6" s="8">
        <v>3.5602</v>
      </c>
      <c r="E6" s="8">
        <v>2.5811000000000002</v>
      </c>
      <c r="F6" s="23" t="s">
        <v>13</v>
      </c>
      <c r="G6" s="8">
        <f t="shared" si="0"/>
        <v>3.9000000000002366E-3</v>
      </c>
      <c r="H6" s="8">
        <f t="shared" si="1"/>
        <v>1.1144999999999996</v>
      </c>
      <c r="I6" s="9">
        <f t="shared" si="2"/>
        <v>1.8589859999999992E-4</v>
      </c>
      <c r="J6" s="9">
        <f t="shared" si="3"/>
        <v>2.1076938775510194E-6</v>
      </c>
      <c r="K6" s="9">
        <f t="shared" si="4"/>
        <v>4.53347388945578E-7</v>
      </c>
      <c r="L6" s="9">
        <f t="shared" si="5"/>
        <v>2.1316394228221079E-5</v>
      </c>
      <c r="M6" s="9">
        <f t="shared" si="6"/>
        <v>0.54657421097999448</v>
      </c>
      <c r="N6" s="8">
        <f>_xlfn.STDEV.P(M5:M7)</f>
        <v>1.5925654447255827E-2</v>
      </c>
    </row>
    <row r="7" spans="1:15" s="8" customFormat="1" x14ac:dyDescent="0.25">
      <c r="A7" s="8" t="s">
        <v>22</v>
      </c>
      <c r="B7" s="8">
        <v>3.5518999999999998</v>
      </c>
      <c r="C7" s="8">
        <v>4.8625999999999996</v>
      </c>
      <c r="D7" s="8">
        <v>3.5560999999999998</v>
      </c>
      <c r="E7" s="8">
        <v>2.3191000000000002</v>
      </c>
      <c r="F7" s="24">
        <v>47.02</v>
      </c>
      <c r="G7" s="8">
        <f t="shared" si="0"/>
        <v>4.1999999999999815E-3</v>
      </c>
      <c r="H7" s="8">
        <f t="shared" si="1"/>
        <v>1.3064999999999998</v>
      </c>
      <c r="I7" s="9">
        <f t="shared" si="2"/>
        <v>2.1792419999999997E-4</v>
      </c>
      <c r="J7" s="9">
        <f t="shared" si="3"/>
        <v>2.4707959183673467E-6</v>
      </c>
      <c r="K7" s="9">
        <f t="shared" si="4"/>
        <v>4.7750190119047611E-7</v>
      </c>
      <c r="L7" s="9">
        <f t="shared" si="5"/>
        <v>2.2452139393976187E-5</v>
      </c>
      <c r="M7" s="9">
        <f t="shared" si="6"/>
        <v>0.53457474747562583</v>
      </c>
    </row>
    <row r="8" spans="1:15" s="10" customFormat="1" x14ac:dyDescent="0.25">
      <c r="A8" s="10" t="s">
        <v>23</v>
      </c>
      <c r="B8" s="10">
        <v>3.5535000000000001</v>
      </c>
      <c r="C8" s="10">
        <v>4.9105999999999996</v>
      </c>
      <c r="D8" s="10">
        <v>3.5577999999999999</v>
      </c>
      <c r="E8" s="10">
        <v>0.35049999999999998</v>
      </c>
      <c r="F8" s="23" t="s">
        <v>14</v>
      </c>
      <c r="G8" s="10">
        <f t="shared" si="0"/>
        <v>4.2999999999997485E-3</v>
      </c>
      <c r="H8" s="10">
        <f t="shared" si="1"/>
        <v>1.3527999999999998</v>
      </c>
      <c r="I8" s="11">
        <f t="shared" si="2"/>
        <v>2.2564703999999999E-4</v>
      </c>
      <c r="J8" s="11">
        <f t="shared" si="3"/>
        <v>2.558356462585034E-6</v>
      </c>
      <c r="K8" s="11">
        <f t="shared" si="4"/>
        <v>7.4725328344671194E-8</v>
      </c>
      <c r="L8" s="11">
        <f t="shared" si="5"/>
        <v>3.5135849387664398E-6</v>
      </c>
      <c r="M8" s="11">
        <f t="shared" si="6"/>
        <v>8.1711277645735936E-2</v>
      </c>
      <c r="N8" s="5">
        <f>AVERAGE(M8:M10)</f>
        <v>8.2134069661064721E-2</v>
      </c>
    </row>
    <row r="9" spans="1:15" s="10" customFormat="1" x14ac:dyDescent="0.25">
      <c r="A9" s="10" t="s">
        <v>24</v>
      </c>
      <c r="B9" s="10">
        <v>3.5746000000000002</v>
      </c>
      <c r="C9" s="10">
        <v>4.8186</v>
      </c>
      <c r="D9" s="10">
        <v>3.5783999999999998</v>
      </c>
      <c r="E9" s="10">
        <v>0.35599999999999998</v>
      </c>
      <c r="F9" s="25">
        <v>88.2</v>
      </c>
      <c r="G9" s="10">
        <f t="shared" si="0"/>
        <v>3.7999999999995815E-3</v>
      </c>
      <c r="H9" s="10">
        <f t="shared" si="1"/>
        <v>1.2402000000000002</v>
      </c>
      <c r="I9" s="11">
        <f t="shared" si="2"/>
        <v>2.0686536000000006E-4</v>
      </c>
      <c r="J9" s="11">
        <f t="shared" si="3"/>
        <v>2.3454122448979599E-6</v>
      </c>
      <c r="K9" s="11">
        <f t="shared" si="4"/>
        <v>6.9580563265306134E-8</v>
      </c>
      <c r="L9" s="11">
        <f t="shared" si="5"/>
        <v>3.2716780847346944E-6</v>
      </c>
      <c r="M9" s="11">
        <f t="shared" si="6"/>
        <v>8.6096791703554068E-2</v>
      </c>
      <c r="N9" s="5">
        <f>_xlfn.STDEV.P(M8:M10)</f>
        <v>3.0775002665285292E-3</v>
      </c>
    </row>
    <row r="10" spans="1:15" s="10" customFormat="1" x14ac:dyDescent="0.25">
      <c r="A10" s="10" t="s">
        <v>25</v>
      </c>
      <c r="B10" s="10">
        <v>3.5373999999999999</v>
      </c>
      <c r="C10" s="10">
        <v>4.7667000000000002</v>
      </c>
      <c r="D10" s="10">
        <v>3.54</v>
      </c>
      <c r="E10" s="10">
        <v>0.2248</v>
      </c>
      <c r="F10" s="23" t="s">
        <v>15</v>
      </c>
      <c r="G10" s="10">
        <f t="shared" si="0"/>
        <v>2.6000000000001577E-3</v>
      </c>
      <c r="H10" s="10">
        <f t="shared" si="1"/>
        <v>1.2267000000000001</v>
      </c>
      <c r="I10" s="11">
        <f t="shared" si="2"/>
        <v>2.0461356000000004E-4</v>
      </c>
      <c r="J10" s="11">
        <f t="shared" si="3"/>
        <v>2.3198816326530614E-6</v>
      </c>
      <c r="K10" s="11">
        <f t="shared" si="4"/>
        <v>4.3459115918367348E-8</v>
      </c>
      <c r="L10" s="11">
        <f t="shared" si="5"/>
        <v>2.0434476304816327E-6</v>
      </c>
      <c r="M10" s="11">
        <f t="shared" si="6"/>
        <v>7.8594139633904186E-2</v>
      </c>
    </row>
    <row r="11" spans="1:15" s="12" customFormat="1" x14ac:dyDescent="0.25">
      <c r="A11" s="12" t="s">
        <v>26</v>
      </c>
      <c r="B11" s="12">
        <v>3.5249000000000001</v>
      </c>
      <c r="C11" s="12">
        <v>4.7705000000000002</v>
      </c>
      <c r="D11" s="12">
        <v>3.5297999999999998</v>
      </c>
      <c r="E11" s="12">
        <v>2.8172000000000001</v>
      </c>
      <c r="F11" s="22">
        <v>6.0220000000000003E+23</v>
      </c>
      <c r="G11" s="12">
        <f t="shared" si="0"/>
        <v>4.8999999999996824E-3</v>
      </c>
      <c r="H11" s="12">
        <f t="shared" si="1"/>
        <v>1.2407000000000004</v>
      </c>
      <c r="I11" s="13">
        <f t="shared" si="2"/>
        <v>2.0694876000000009E-4</v>
      </c>
      <c r="J11" s="13">
        <f t="shared" si="3"/>
        <v>2.3463578231292527E-6</v>
      </c>
      <c r="K11" s="13">
        <f t="shared" si="4"/>
        <v>5.508466049433109E-7</v>
      </c>
      <c r="L11" s="13">
        <f t="shared" si="5"/>
        <v>2.5900807364434479E-5</v>
      </c>
      <c r="M11" s="13">
        <f t="shared" si="6"/>
        <v>0.52858790539665634</v>
      </c>
      <c r="N11" s="12">
        <f>AVERAGE(M11:M13)</f>
        <v>0.53315027318116504</v>
      </c>
    </row>
    <row r="12" spans="1:15" s="12" customFormat="1" x14ac:dyDescent="0.25">
      <c r="A12" s="12" t="s">
        <v>27</v>
      </c>
      <c r="B12" s="12">
        <v>3.4845000000000002</v>
      </c>
      <c r="C12" s="12">
        <v>4.8129999999999997</v>
      </c>
      <c r="D12" s="12">
        <v>3.4887000000000001</v>
      </c>
      <c r="E12" s="12">
        <v>2.3498999999999999</v>
      </c>
      <c r="F12" s="24"/>
      <c r="G12" s="12">
        <f t="shared" si="0"/>
        <v>4.1999999999999815E-3</v>
      </c>
      <c r="H12" s="12">
        <f t="shared" si="1"/>
        <v>1.3242999999999996</v>
      </c>
      <c r="I12" s="13">
        <f t="shared" si="2"/>
        <v>2.2089323999999994E-4</v>
      </c>
      <c r="J12" s="13">
        <f t="shared" si="3"/>
        <v>2.5044585034013596E-6</v>
      </c>
      <c r="K12" s="13">
        <f t="shared" si="4"/>
        <v>4.9043558642857116E-7</v>
      </c>
      <c r="L12" s="13">
        <f t="shared" si="5"/>
        <v>2.3060281273871418E-5</v>
      </c>
      <c r="M12" s="13">
        <f t="shared" si="6"/>
        <v>0.54905431604456001</v>
      </c>
      <c r="N12" s="12">
        <f>_xlfn.STDEV.P(M11:M13)</f>
        <v>1.1581412878643952E-2</v>
      </c>
    </row>
    <row r="13" spans="1:15" s="12" customFormat="1" x14ac:dyDescent="0.25">
      <c r="A13" s="12" t="s">
        <v>28</v>
      </c>
      <c r="B13" s="12">
        <v>3.5568</v>
      </c>
      <c r="C13" s="12">
        <v>4.7592999999999996</v>
      </c>
      <c r="D13" s="12">
        <v>3.5617999999999999</v>
      </c>
      <c r="E13" s="12">
        <v>2.9401999999999999</v>
      </c>
      <c r="F13" s="24"/>
      <c r="G13" s="12">
        <f t="shared" si="0"/>
        <v>4.9999999999998934E-3</v>
      </c>
      <c r="H13" s="12">
        <f t="shared" si="1"/>
        <v>1.1974999999999998</v>
      </c>
      <c r="I13" s="13">
        <f t="shared" si="2"/>
        <v>1.9974299999999997E-4</v>
      </c>
      <c r="J13" s="13">
        <f t="shared" si="3"/>
        <v>2.2646598639455779E-6</v>
      </c>
      <c r="K13" s="13">
        <f t="shared" si="4"/>
        <v>5.5487941099773232E-7</v>
      </c>
      <c r="L13" s="13">
        <f t="shared" si="5"/>
        <v>2.6090429905113376E-5</v>
      </c>
      <c r="M13" s="13">
        <f t="shared" si="6"/>
        <v>0.52180859810227864</v>
      </c>
    </row>
    <row r="14" spans="1:15" s="14" customFormat="1" x14ac:dyDescent="0.25">
      <c r="A14" s="14" t="s">
        <v>29</v>
      </c>
      <c r="B14" s="14">
        <v>3.5226999999999999</v>
      </c>
      <c r="C14" s="14">
        <v>4.7925000000000004</v>
      </c>
      <c r="D14" s="14">
        <v>3.5274000000000001</v>
      </c>
      <c r="E14" s="14">
        <v>2.4182999999999999</v>
      </c>
      <c r="F14" s="24"/>
      <c r="G14" s="14">
        <f t="shared" si="0"/>
        <v>4.7000000000001485E-3</v>
      </c>
      <c r="H14" s="14">
        <f t="shared" si="1"/>
        <v>1.2651000000000003</v>
      </c>
      <c r="I14" s="15">
        <f t="shared" si="2"/>
        <v>2.1101868000000007E-4</v>
      </c>
      <c r="J14" s="15">
        <f t="shared" si="3"/>
        <v>2.3925020408163273E-6</v>
      </c>
      <c r="K14" s="15">
        <f t="shared" si="4"/>
        <v>4.8214897377551033E-7</v>
      </c>
      <c r="L14" s="15">
        <f t="shared" si="5"/>
        <v>2.2670644746924498E-5</v>
      </c>
      <c r="M14" s="15">
        <f t="shared" si="6"/>
        <v>0.4823541435515698</v>
      </c>
      <c r="N14" s="14">
        <f>AVERAGE(M14:M16)</f>
        <v>0.48761811790080661</v>
      </c>
    </row>
    <row r="15" spans="1:15" s="14" customFormat="1" x14ac:dyDescent="0.25">
      <c r="A15" s="14" t="s">
        <v>30</v>
      </c>
      <c r="B15" s="14">
        <v>3.5583999999999998</v>
      </c>
      <c r="C15" s="14">
        <v>4.7957000000000001</v>
      </c>
      <c r="D15" s="14">
        <v>3.5630999999999999</v>
      </c>
      <c r="E15" s="14">
        <v>2.5627</v>
      </c>
      <c r="F15" s="24"/>
      <c r="G15" s="14">
        <f t="shared" si="0"/>
        <v>4.7000000000001485E-3</v>
      </c>
      <c r="H15" s="14">
        <f t="shared" si="1"/>
        <v>1.2326000000000001</v>
      </c>
      <c r="I15" s="15">
        <f t="shared" si="2"/>
        <v>2.0559768000000004E-4</v>
      </c>
      <c r="J15" s="15">
        <f t="shared" si="3"/>
        <v>2.3310394557823131E-6</v>
      </c>
      <c r="K15" s="15">
        <f t="shared" si="4"/>
        <v>4.9781290111111116E-7</v>
      </c>
      <c r="L15" s="15">
        <f t="shared" si="5"/>
        <v>2.3407162610244448E-5</v>
      </c>
      <c r="M15" s="15">
        <f t="shared" si="6"/>
        <v>0.49802473638816402</v>
      </c>
      <c r="N15" s="14">
        <f>_xlfn.STDEV.P(M14:M16)</f>
        <v>7.3587572098867092E-3</v>
      </c>
    </row>
    <row r="16" spans="1:15" s="14" customFormat="1" x14ac:dyDescent="0.25">
      <c r="A16" s="14" t="s">
        <v>31</v>
      </c>
      <c r="B16" s="14">
        <v>3.5207000000000002</v>
      </c>
      <c r="C16" s="14">
        <v>4.8883999999999999</v>
      </c>
      <c r="D16" s="14">
        <v>3.5257000000000001</v>
      </c>
      <c r="E16" s="14">
        <v>2.3889999999999998</v>
      </c>
      <c r="F16" s="24"/>
      <c r="G16" s="14">
        <f t="shared" si="0"/>
        <v>4.9999999999998934E-3</v>
      </c>
      <c r="H16" s="14">
        <f t="shared" si="1"/>
        <v>1.3626999999999998</v>
      </c>
      <c r="I16" s="15">
        <f t="shared" si="2"/>
        <v>2.2729835999999996E-4</v>
      </c>
      <c r="J16" s="15">
        <f t="shared" si="3"/>
        <v>2.5770789115646255E-6</v>
      </c>
      <c r="K16" s="15">
        <f t="shared" si="4"/>
        <v>5.1305345997732414E-7</v>
      </c>
      <c r="L16" s="15">
        <f t="shared" si="5"/>
        <v>2.4123773688133782E-5</v>
      </c>
      <c r="M16" s="15">
        <f t="shared" si="6"/>
        <v>0.48247547376268596</v>
      </c>
    </row>
    <row r="17" spans="1:14" s="16" customFormat="1" x14ac:dyDescent="0.25">
      <c r="A17" s="16" t="s">
        <v>32</v>
      </c>
      <c r="B17" s="16">
        <v>3.5552000000000001</v>
      </c>
      <c r="C17" s="16">
        <v>4.7980999999999998</v>
      </c>
      <c r="D17" s="16">
        <v>3.5608</v>
      </c>
      <c r="E17" s="16">
        <v>2.3664000000000001</v>
      </c>
      <c r="F17" s="24"/>
      <c r="G17" s="16">
        <f t="shared" si="0"/>
        <v>5.5999999999998273E-3</v>
      </c>
      <c r="H17" s="16">
        <f t="shared" si="1"/>
        <v>1.2372999999999998</v>
      </c>
      <c r="I17" s="17">
        <f t="shared" si="2"/>
        <v>2.0638163999999996E-4</v>
      </c>
      <c r="J17" s="17">
        <f t="shared" si="3"/>
        <v>2.3399278911564621E-6</v>
      </c>
      <c r="K17" s="17">
        <f t="shared" si="4"/>
        <v>4.6143378013605432E-7</v>
      </c>
      <c r="L17" s="17">
        <f t="shared" si="5"/>
        <v>2.1696616341997276E-5</v>
      </c>
      <c r="M17" s="17">
        <f t="shared" si="6"/>
        <v>0.38743957753567759</v>
      </c>
      <c r="N17" s="20">
        <f>AVERAGE(M17:M19)</f>
        <v>0.41408742969182244</v>
      </c>
    </row>
    <row r="18" spans="1:14" s="16" customFormat="1" x14ac:dyDescent="0.25">
      <c r="A18" s="16" t="s">
        <v>33</v>
      </c>
      <c r="B18" s="16">
        <v>3.4655</v>
      </c>
      <c r="C18" s="16">
        <v>4.6822999999999997</v>
      </c>
      <c r="D18" s="16">
        <v>3.4706999999999999</v>
      </c>
      <c r="E18" s="16">
        <v>2.5495000000000001</v>
      </c>
      <c r="F18" s="24"/>
      <c r="G18" s="16">
        <f t="shared" si="0"/>
        <v>5.1999999999998714E-3</v>
      </c>
      <c r="H18" s="16">
        <f t="shared" si="1"/>
        <v>1.2115999999999998</v>
      </c>
      <c r="I18" s="17">
        <f t="shared" si="2"/>
        <v>2.0209487999999997E-4</v>
      </c>
      <c r="J18" s="17">
        <f t="shared" si="3"/>
        <v>2.2913251700680269E-6</v>
      </c>
      <c r="K18" s="17">
        <f t="shared" si="4"/>
        <v>4.868111267573696E-7</v>
      </c>
      <c r="L18" s="17">
        <f t="shared" si="5"/>
        <v>2.2889859180131521E-5</v>
      </c>
      <c r="M18" s="17">
        <f t="shared" si="6"/>
        <v>0.44018959961792481</v>
      </c>
      <c r="N18" s="20">
        <f>_xlfn.STDEV.P(M17:M19)</f>
        <v>2.1538562846540009E-2</v>
      </c>
    </row>
    <row r="19" spans="1:14" s="16" customFormat="1" x14ac:dyDescent="0.25">
      <c r="A19" s="16" t="s">
        <v>34</v>
      </c>
      <c r="B19" s="16">
        <v>3.6017999999999999</v>
      </c>
      <c r="C19" s="16">
        <v>4.8558000000000003</v>
      </c>
      <c r="D19" s="16">
        <v>3.6053000000000002</v>
      </c>
      <c r="E19" s="16">
        <v>1.5661</v>
      </c>
      <c r="F19" s="24"/>
      <c r="G19" s="16">
        <f t="shared" si="0"/>
        <v>3.5000000000002807E-3</v>
      </c>
      <c r="H19" s="16">
        <f t="shared" si="1"/>
        <v>1.2505000000000002</v>
      </c>
      <c r="I19" s="17">
        <f t="shared" si="2"/>
        <v>2.0858340000000003E-4</v>
      </c>
      <c r="J19" s="17">
        <f t="shared" si="3"/>
        <v>2.3648911564625851E-6</v>
      </c>
      <c r="K19" s="17">
        <f t="shared" si="4"/>
        <v>3.086380033446712E-7</v>
      </c>
      <c r="L19" s="17">
        <f t="shared" si="5"/>
        <v>1.4512158917266441E-5</v>
      </c>
      <c r="M19" s="17">
        <f t="shared" si="6"/>
        <v>0.41463311192186503</v>
      </c>
    </row>
  </sheetData>
  <phoneticPr fontId="5" type="noConversion"/>
  <pageMargins left="0.7" right="0.7" top="0.75" bottom="0.75" header="0.3" footer="0.3"/>
  <pageSetup paperSize="9" orientation="portrait" verticalDpi="0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3545E7-D43F-4C09-BEE4-AF022FAD14FA}">
  <dimension ref="A1:O31"/>
  <sheetViews>
    <sheetView workbookViewId="0">
      <selection sqref="A1:XFD1048576"/>
    </sheetView>
  </sheetViews>
  <sheetFormatPr defaultRowHeight="15" x14ac:dyDescent="0.25"/>
  <cols>
    <col min="1" max="1" width="14.42578125" customWidth="1"/>
    <col min="2" max="2" width="14.5703125" customWidth="1"/>
    <col min="3" max="3" width="16.85546875" customWidth="1"/>
    <col min="4" max="4" width="13.5703125" customWidth="1"/>
    <col min="5" max="5" width="13" customWidth="1"/>
    <col min="6" max="6" width="19.42578125" bestFit="1" customWidth="1"/>
  </cols>
  <sheetData>
    <row r="1" spans="1:15" ht="22.5" customHeight="1" x14ac:dyDescent="0.25">
      <c r="A1" s="1" t="s">
        <v>2</v>
      </c>
      <c r="B1" s="2" t="s">
        <v>12</v>
      </c>
      <c r="C1" s="2" t="s">
        <v>1</v>
      </c>
      <c r="D1" s="2" t="s">
        <v>0</v>
      </c>
      <c r="E1" s="2" t="s">
        <v>7</v>
      </c>
      <c r="F1" s="3" t="s">
        <v>3</v>
      </c>
      <c r="G1" s="4" t="s">
        <v>4</v>
      </c>
      <c r="H1" s="4" t="s">
        <v>17</v>
      </c>
      <c r="I1" s="4" t="s">
        <v>5</v>
      </c>
      <c r="J1" s="4" t="s">
        <v>6</v>
      </c>
      <c r="K1" s="4" t="s">
        <v>8</v>
      </c>
      <c r="L1" s="4" t="s">
        <v>9</v>
      </c>
      <c r="M1" s="4" t="s">
        <v>10</v>
      </c>
      <c r="N1" s="19" t="s">
        <v>35</v>
      </c>
      <c r="O1" s="18"/>
    </row>
    <row r="2" spans="1:15" s="5" customFormat="1" x14ac:dyDescent="0.25">
      <c r="A2" s="5" t="s">
        <v>273</v>
      </c>
      <c r="B2" s="5">
        <v>3.5323000000000002</v>
      </c>
      <c r="C2" s="5">
        <v>4.8742999999999999</v>
      </c>
      <c r="D2" s="5">
        <v>3.5364</v>
      </c>
      <c r="E2" s="5">
        <v>0.41189999999999999</v>
      </c>
      <c r="F2" s="21" t="s">
        <v>16</v>
      </c>
      <c r="G2" s="5">
        <f>D2-B2</f>
        <v>4.0999999999997705E-3</v>
      </c>
      <c r="H2" s="5">
        <f>C2-B2-G2</f>
        <v>1.3378999999999999</v>
      </c>
      <c r="I2" s="6">
        <f>(H2*$F$3)/100</f>
        <v>6.4102347813999993E-4</v>
      </c>
      <c r="J2" s="6">
        <f>I2/$F$9</f>
        <v>7.2678398882086157E-6</v>
      </c>
      <c r="K2" s="6">
        <f>(E2*J2)/12</f>
        <v>2.4946860416276076E-7</v>
      </c>
      <c r="L2" s="6">
        <f>K2*$F$7</f>
        <v>1.1730013767733011E-5</v>
      </c>
      <c r="M2" s="6">
        <f>(L2/G2)*100</f>
        <v>0.28609789677399189</v>
      </c>
      <c r="N2" s="5">
        <f>AVERAGE(M2:M4)</f>
        <v>0.19362032443303576</v>
      </c>
    </row>
    <row r="3" spans="1:15" s="5" customFormat="1" x14ac:dyDescent="0.25">
      <c r="A3" s="5" t="s">
        <v>274</v>
      </c>
      <c r="B3" s="5">
        <v>3.5375000000000001</v>
      </c>
      <c r="C3" s="5">
        <v>4.9039000000000001</v>
      </c>
      <c r="D3" s="5">
        <v>3.5421</v>
      </c>
      <c r="E3" s="5">
        <v>0.30349999999999999</v>
      </c>
      <c r="F3" s="22">
        <v>4.7912660000000003E-2</v>
      </c>
      <c r="G3" s="5">
        <f t="shared" ref="G3:G31" si="0">D3-B3</f>
        <v>4.5999999999999375E-3</v>
      </c>
      <c r="H3" s="5">
        <f t="shared" ref="H3:H31" si="1">C3-B3-G3</f>
        <v>1.3618000000000001</v>
      </c>
      <c r="I3" s="6">
        <f t="shared" ref="I3:I31" si="2">(H3*$F$3)/100</f>
        <v>6.5247460388000015E-4</v>
      </c>
      <c r="J3" s="6">
        <f t="shared" ref="J3:J31" si="3">I3/$F$9</f>
        <v>7.3976712458049897E-6</v>
      </c>
      <c r="K3" s="6">
        <f>(E3*J3)/12</f>
        <v>1.8709943525848453E-7</v>
      </c>
      <c r="L3" s="6">
        <f t="shared" ref="L3:L31" si="4">K3*$F$7</f>
        <v>8.7974154458539429E-6</v>
      </c>
      <c r="M3" s="6">
        <f t="shared" ref="M3:M31" si="5">(L3/G3)*100</f>
        <v>0.19124816186639268</v>
      </c>
      <c r="N3" s="5">
        <f>_xlfn.STDEV.P(M2:M4)</f>
        <v>7.4558061070810699E-2</v>
      </c>
    </row>
    <row r="4" spans="1:15" s="5" customFormat="1" x14ac:dyDescent="0.25">
      <c r="A4" s="5" t="s">
        <v>275</v>
      </c>
      <c r="B4" s="5">
        <v>3.5063</v>
      </c>
      <c r="C4" s="5">
        <v>4.7239000000000004</v>
      </c>
      <c r="D4" s="5">
        <v>3.5112000000000001</v>
      </c>
      <c r="E4" s="5">
        <v>0.19650000000000001</v>
      </c>
      <c r="F4" s="23"/>
      <c r="G4" s="5">
        <f t="shared" si="0"/>
        <v>4.9000000000001265E-3</v>
      </c>
      <c r="H4" s="5">
        <f t="shared" si="1"/>
        <v>1.2127000000000003</v>
      </c>
      <c r="I4" s="6">
        <f t="shared" si="2"/>
        <v>5.8103682782000021E-4</v>
      </c>
      <c r="J4" s="6">
        <f t="shared" si="3"/>
        <v>6.5877191362811815E-6</v>
      </c>
      <c r="K4" s="6">
        <f>(E4*J4)/12</f>
        <v>1.0787390085660435E-7</v>
      </c>
      <c r="L4" s="6">
        <f t="shared" si="4"/>
        <v>5.0722308182775372E-6</v>
      </c>
      <c r="M4" s="6">
        <f t="shared" si="5"/>
        <v>0.10351491465872259</v>
      </c>
      <c r="N4" s="7"/>
    </row>
    <row r="5" spans="1:15" s="8" customFormat="1" x14ac:dyDescent="0.25">
      <c r="A5" s="8" t="s">
        <v>276</v>
      </c>
      <c r="B5" s="8">
        <v>3.5226000000000002</v>
      </c>
      <c r="C5" s="8">
        <v>4.8215000000000003</v>
      </c>
      <c r="D5" s="8">
        <v>3.5282</v>
      </c>
      <c r="E5" s="8">
        <v>0.76459999999999995</v>
      </c>
      <c r="F5" s="24"/>
      <c r="G5" s="8">
        <f t="shared" si="0"/>
        <v>5.5999999999998273E-3</v>
      </c>
      <c r="H5" s="8">
        <f t="shared" si="1"/>
        <v>1.2933000000000003</v>
      </c>
      <c r="I5" s="9">
        <f t="shared" si="2"/>
        <v>6.1965443178000018E-4</v>
      </c>
      <c r="J5" s="9">
        <f t="shared" si="3"/>
        <v>7.02556045102041E-6</v>
      </c>
      <c r="K5" s="9">
        <f t="shared" ref="K5:K31" si="6">E5*J5/12</f>
        <v>4.4764529340418378E-7</v>
      </c>
      <c r="L5" s="9">
        <f t="shared" si="4"/>
        <v>2.1048281695864723E-5</v>
      </c>
      <c r="M5" s="9">
        <f t="shared" si="5"/>
        <v>0.37586217314045312</v>
      </c>
      <c r="N5" s="8">
        <f>AVERAGE(M5:M7)</f>
        <v>0.54256082481485324</v>
      </c>
    </row>
    <row r="6" spans="1:15" s="8" customFormat="1" x14ac:dyDescent="0.25">
      <c r="A6" s="8" t="s">
        <v>277</v>
      </c>
      <c r="B6" s="8">
        <v>3.5047000000000001</v>
      </c>
      <c r="C6" s="8">
        <v>4.7294999999999998</v>
      </c>
      <c r="D6" s="8">
        <v>3.5091000000000001</v>
      </c>
      <c r="E6" s="8">
        <v>1.2713000000000001</v>
      </c>
      <c r="F6" s="23" t="s">
        <v>13</v>
      </c>
      <c r="G6" s="8">
        <f t="shared" si="0"/>
        <v>4.3999999999999595E-3</v>
      </c>
      <c r="H6" s="8">
        <f t="shared" si="1"/>
        <v>1.2203999999999997</v>
      </c>
      <c r="I6" s="9">
        <f t="shared" si="2"/>
        <v>5.8472610263999995E-4</v>
      </c>
      <c r="J6" s="9">
        <f t="shared" si="3"/>
        <v>6.6295476489795909E-6</v>
      </c>
      <c r="K6" s="9">
        <f t="shared" si="6"/>
        <v>7.0234532717897957E-7</v>
      </c>
      <c r="L6" s="9">
        <f t="shared" si="4"/>
        <v>3.3024277283955624E-5</v>
      </c>
      <c r="M6" s="9">
        <f t="shared" si="5"/>
        <v>0.75055175645354377</v>
      </c>
      <c r="N6" s="8">
        <f>_xlfn.STDEV.P(M5:M7)</f>
        <v>0.15572809690680209</v>
      </c>
    </row>
    <row r="7" spans="1:15" s="8" customFormat="1" x14ac:dyDescent="0.25">
      <c r="A7" s="8" t="s">
        <v>278</v>
      </c>
      <c r="B7" s="8">
        <v>3.4714</v>
      </c>
      <c r="C7" s="8">
        <v>4.6794000000000002</v>
      </c>
      <c r="D7" s="8">
        <v>3.4809999999999999</v>
      </c>
      <c r="E7" s="8">
        <v>1.8865000000000001</v>
      </c>
      <c r="F7" s="24">
        <v>47.02</v>
      </c>
      <c r="G7" s="8">
        <f t="shared" si="0"/>
        <v>9.5999999999998309E-3</v>
      </c>
      <c r="H7" s="8">
        <f t="shared" si="1"/>
        <v>1.1984000000000004</v>
      </c>
      <c r="I7" s="9">
        <f t="shared" si="2"/>
        <v>5.7418531744000024E-4</v>
      </c>
      <c r="J7" s="9">
        <f t="shared" si="3"/>
        <v>6.5100376126984151E-6</v>
      </c>
      <c r="K7" s="9">
        <f t="shared" si="6"/>
        <v>1.02343216302963E-6</v>
      </c>
      <c r="L7" s="9">
        <f t="shared" si="4"/>
        <v>4.8121780305653204E-5</v>
      </c>
      <c r="M7" s="9">
        <f t="shared" si="5"/>
        <v>0.50126854485056305</v>
      </c>
    </row>
    <row r="8" spans="1:15" s="10" customFormat="1" x14ac:dyDescent="0.25">
      <c r="A8" s="10" t="s">
        <v>279</v>
      </c>
      <c r="B8" s="10">
        <v>3.5487000000000002</v>
      </c>
      <c r="C8" s="10">
        <v>4.7972000000000001</v>
      </c>
      <c r="D8" s="10">
        <v>3.5535000000000001</v>
      </c>
      <c r="E8" s="10">
        <v>1.4951000000000001</v>
      </c>
      <c r="F8" s="23" t="s">
        <v>14</v>
      </c>
      <c r="G8" s="10">
        <f t="shared" si="0"/>
        <v>4.7999999999999154E-3</v>
      </c>
      <c r="H8" s="10">
        <f t="shared" si="1"/>
        <v>1.2437</v>
      </c>
      <c r="I8" s="11">
        <f t="shared" si="2"/>
        <v>5.9588975242000006E-4</v>
      </c>
      <c r="J8" s="11">
        <f t="shared" si="3"/>
        <v>6.7561196419501135E-6</v>
      </c>
      <c r="K8" s="11">
        <f t="shared" si="6"/>
        <v>8.4175620638996792E-7</v>
      </c>
      <c r="L8" s="11">
        <f t="shared" si="4"/>
        <v>3.9579376824456297E-5</v>
      </c>
      <c r="M8" s="11">
        <f t="shared" si="5"/>
        <v>0.82457035050952066</v>
      </c>
      <c r="N8" s="26">
        <f>AVERAGE(M8:M10)</f>
        <v>0.8770158816453848</v>
      </c>
    </row>
    <row r="9" spans="1:15" s="10" customFormat="1" x14ac:dyDescent="0.25">
      <c r="A9" s="10" t="s">
        <v>280</v>
      </c>
      <c r="B9" s="10">
        <v>3.5204</v>
      </c>
      <c r="C9" s="10">
        <v>4.7126000000000001</v>
      </c>
      <c r="D9" s="10">
        <v>3.5251999999999999</v>
      </c>
      <c r="E9" s="10">
        <v>1.5904</v>
      </c>
      <c r="F9" s="25">
        <v>88.2</v>
      </c>
      <c r="G9" s="10">
        <f t="shared" si="0"/>
        <v>4.7999999999999154E-3</v>
      </c>
      <c r="H9" s="10">
        <f t="shared" si="1"/>
        <v>1.1874000000000002</v>
      </c>
      <c r="I9" s="11">
        <f t="shared" si="2"/>
        <v>5.6891492484000016E-4</v>
      </c>
      <c r="J9" s="11">
        <f t="shared" si="3"/>
        <v>6.4502825945578246E-6</v>
      </c>
      <c r="K9" s="11">
        <f t="shared" si="6"/>
        <v>8.5487745319873036E-7</v>
      </c>
      <c r="L9" s="11">
        <f t="shared" si="4"/>
        <v>4.0196337849404302E-5</v>
      </c>
      <c r="M9" s="11">
        <f t="shared" si="5"/>
        <v>0.83742370519593778</v>
      </c>
      <c r="N9" s="26">
        <f>_xlfn.STDEV.P(M8:M10)</f>
        <v>6.5291688571839687E-2</v>
      </c>
    </row>
    <row r="10" spans="1:15" s="10" customFormat="1" x14ac:dyDescent="0.25">
      <c r="A10" s="10" t="s">
        <v>281</v>
      </c>
      <c r="B10" s="10">
        <v>3.4664000000000001</v>
      </c>
      <c r="C10" s="10">
        <v>4.7816000000000001</v>
      </c>
      <c r="D10" s="10">
        <v>3.4731999999999998</v>
      </c>
      <c r="E10" s="10">
        <v>2.3660999999999999</v>
      </c>
      <c r="F10" s="23" t="s">
        <v>15</v>
      </c>
      <c r="G10" s="10">
        <f t="shared" si="0"/>
        <v>6.7999999999996952E-3</v>
      </c>
      <c r="H10" s="10">
        <f t="shared" si="1"/>
        <v>1.3084000000000002</v>
      </c>
      <c r="I10" s="11">
        <f t="shared" si="2"/>
        <v>6.2688924344000019E-4</v>
      </c>
      <c r="J10" s="11">
        <f t="shared" si="3"/>
        <v>7.1075877941043103E-6</v>
      </c>
      <c r="K10" s="11">
        <f t="shared" si="6"/>
        <v>1.4014386233025175E-6</v>
      </c>
      <c r="L10" s="11">
        <f t="shared" si="4"/>
        <v>6.5895644067684377E-5</v>
      </c>
      <c r="M10" s="11">
        <f t="shared" si="5"/>
        <v>0.96905358923069607</v>
      </c>
    </row>
    <row r="11" spans="1:15" s="12" customFormat="1" x14ac:dyDescent="0.25">
      <c r="A11" s="12" t="s">
        <v>282</v>
      </c>
      <c r="B11" s="12">
        <v>3.5076999999999998</v>
      </c>
      <c r="C11" s="12">
        <v>4.7941000000000003</v>
      </c>
      <c r="D11" s="12">
        <v>3.5102000000000002</v>
      </c>
      <c r="E11" s="12">
        <v>0.17510000000000001</v>
      </c>
      <c r="F11" s="22">
        <v>6.0220000000000003E+23</v>
      </c>
      <c r="G11" s="12">
        <f t="shared" si="0"/>
        <v>2.5000000000003908E-3</v>
      </c>
      <c r="H11" s="12">
        <f t="shared" si="1"/>
        <v>1.2839</v>
      </c>
      <c r="I11" s="13">
        <f t="shared" si="2"/>
        <v>6.1515064174000008E-4</v>
      </c>
      <c r="J11" s="13">
        <f t="shared" si="3"/>
        <v>6.9744970718820865E-6</v>
      </c>
      <c r="K11" s="13">
        <f t="shared" si="6"/>
        <v>1.0176953644054611E-7</v>
      </c>
      <c r="L11" s="13">
        <f t="shared" si="4"/>
        <v>4.7852036034344788E-6</v>
      </c>
      <c r="M11" s="13">
        <f t="shared" si="5"/>
        <v>0.19140814413734922</v>
      </c>
      <c r="N11" s="12">
        <f>AVERAGE(M11:M13)</f>
        <v>0.15612549927120759</v>
      </c>
    </row>
    <row r="12" spans="1:15" s="12" customFormat="1" x14ac:dyDescent="0.25">
      <c r="A12" s="12" t="s">
        <v>283</v>
      </c>
      <c r="B12" s="12">
        <v>3.5775999999999999</v>
      </c>
      <c r="C12" s="12">
        <v>4.8075000000000001</v>
      </c>
      <c r="D12" s="12">
        <v>3.5817000000000001</v>
      </c>
      <c r="E12" s="12">
        <v>0.12839999999999999</v>
      </c>
      <c r="F12" s="24"/>
      <c r="G12" s="12">
        <f t="shared" si="0"/>
        <v>4.1000000000002146E-3</v>
      </c>
      <c r="H12" s="12">
        <f t="shared" si="1"/>
        <v>1.2258</v>
      </c>
      <c r="I12" s="13">
        <f t="shared" si="2"/>
        <v>5.8731338627999996E-4</v>
      </c>
      <c r="J12" s="13">
        <f t="shared" si="3"/>
        <v>6.6588819306122441E-6</v>
      </c>
      <c r="K12" s="13">
        <f t="shared" si="6"/>
        <v>7.1250036657551006E-8</v>
      </c>
      <c r="L12" s="13">
        <f t="shared" si="4"/>
        <v>3.3501767236380484E-6</v>
      </c>
      <c r="M12" s="13">
        <f t="shared" si="5"/>
        <v>8.1711627405801776E-2</v>
      </c>
      <c r="N12" s="12">
        <f>_xlfn.STDEV.P(M11:M13)</f>
        <v>5.2642005664739033E-2</v>
      </c>
    </row>
    <row r="13" spans="1:15" s="12" customFormat="1" x14ac:dyDescent="0.25">
      <c r="A13" s="12" t="s">
        <v>284</v>
      </c>
      <c r="B13" s="12">
        <v>3.5053999999999998</v>
      </c>
      <c r="C13" s="12">
        <v>4.8705999999999996</v>
      </c>
      <c r="D13" s="12">
        <v>3.5101</v>
      </c>
      <c r="E13" s="12">
        <v>0.31690000000000002</v>
      </c>
      <c r="F13" s="24"/>
      <c r="G13" s="12">
        <f t="shared" si="0"/>
        <v>4.7000000000001485E-3</v>
      </c>
      <c r="H13" s="12">
        <f t="shared" si="1"/>
        <v>1.3604999999999996</v>
      </c>
      <c r="I13" s="13">
        <f t="shared" si="2"/>
        <v>6.5185173929999975E-4</v>
      </c>
      <c r="J13" s="13">
        <f t="shared" si="3"/>
        <v>7.390609289115643E-6</v>
      </c>
      <c r="K13" s="13">
        <f t="shared" si="6"/>
        <v>1.9517367364339562E-7</v>
      </c>
      <c r="L13" s="13">
        <f t="shared" si="4"/>
        <v>9.1770661347124631E-6</v>
      </c>
      <c r="M13" s="13">
        <f t="shared" si="5"/>
        <v>0.19525672627047178</v>
      </c>
    </row>
    <row r="14" spans="1:15" s="14" customFormat="1" x14ac:dyDescent="0.25">
      <c r="A14" s="14" t="s">
        <v>285</v>
      </c>
      <c r="B14" s="14">
        <v>3.5669</v>
      </c>
      <c r="C14" s="14">
        <v>4.9321000000000002</v>
      </c>
      <c r="D14" s="14">
        <v>3.5716999999999999</v>
      </c>
      <c r="E14" s="14">
        <v>0.37790000000000001</v>
      </c>
      <c r="F14" s="24"/>
      <c r="G14" s="14">
        <f t="shared" si="0"/>
        <v>4.7999999999999154E-3</v>
      </c>
      <c r="H14" s="14">
        <f t="shared" si="1"/>
        <v>1.3604000000000003</v>
      </c>
      <c r="I14" s="15">
        <f t="shared" si="2"/>
        <v>6.5180382664000022E-4</v>
      </c>
      <c r="J14" s="15">
        <f t="shared" si="3"/>
        <v>7.3900660616780069E-6</v>
      </c>
      <c r="K14" s="15">
        <f t="shared" si="6"/>
        <v>2.3272549705900992E-7</v>
      </c>
      <c r="L14" s="15">
        <f t="shared" si="4"/>
        <v>1.0942752871714647E-5</v>
      </c>
      <c r="M14" s="15">
        <f t="shared" si="5"/>
        <v>0.22797401816072585</v>
      </c>
      <c r="N14" s="14">
        <f>AVERAGE(M14:M16)</f>
        <v>0.26278242815397274</v>
      </c>
    </row>
    <row r="15" spans="1:15" s="14" customFormat="1" x14ac:dyDescent="0.25">
      <c r="A15" s="14" t="s">
        <v>286</v>
      </c>
      <c r="B15" s="14">
        <v>3.4946000000000002</v>
      </c>
      <c r="C15" s="14">
        <v>4.5067000000000004</v>
      </c>
      <c r="D15" s="14">
        <v>3.4998</v>
      </c>
      <c r="E15" s="14">
        <v>0.6744</v>
      </c>
      <c r="F15" s="24"/>
      <c r="G15" s="14">
        <f t="shared" si="0"/>
        <v>5.1999999999998714E-3</v>
      </c>
      <c r="H15" s="14">
        <f t="shared" si="1"/>
        <v>1.0069000000000004</v>
      </c>
      <c r="I15" s="15">
        <f t="shared" si="2"/>
        <v>4.8243257354000019E-4</v>
      </c>
      <c r="J15" s="15">
        <f t="shared" si="3"/>
        <v>5.4697570696145145E-6</v>
      </c>
      <c r="K15" s="15">
        <f t="shared" si="6"/>
        <v>3.0740034731233572E-7</v>
      </c>
      <c r="L15" s="15">
        <f t="shared" si="4"/>
        <v>1.4453964330626027E-5</v>
      </c>
      <c r="M15" s="15">
        <f t="shared" si="5"/>
        <v>0.27796085251204589</v>
      </c>
      <c r="N15" s="14">
        <f>_xlfn.STDEV.P(M14:M16)</f>
        <v>2.4680264101023728E-2</v>
      </c>
    </row>
    <row r="16" spans="1:15" s="14" customFormat="1" x14ac:dyDescent="0.25">
      <c r="A16" s="14" t="s">
        <v>287</v>
      </c>
      <c r="B16" s="14">
        <v>3.5415000000000001</v>
      </c>
      <c r="C16" s="14">
        <v>4.92</v>
      </c>
      <c r="D16" s="14">
        <v>3.5464000000000002</v>
      </c>
      <c r="E16" s="14">
        <v>0.4733</v>
      </c>
      <c r="F16" s="24"/>
      <c r="G16" s="14">
        <f t="shared" si="0"/>
        <v>4.9000000000001265E-3</v>
      </c>
      <c r="H16" s="14">
        <f t="shared" si="1"/>
        <v>1.3735999999999997</v>
      </c>
      <c r="I16" s="15">
        <f t="shared" si="2"/>
        <v>6.5812829775999994E-4</v>
      </c>
      <c r="J16" s="15">
        <f t="shared" si="3"/>
        <v>7.4617720834467107E-6</v>
      </c>
      <c r="K16" s="15">
        <f t="shared" si="6"/>
        <v>2.9430472725794401E-7</v>
      </c>
      <c r="L16" s="15">
        <f t="shared" si="4"/>
        <v>1.3838208275668529E-5</v>
      </c>
      <c r="M16" s="15">
        <f t="shared" si="5"/>
        <v>0.28241241378914639</v>
      </c>
    </row>
    <row r="17" spans="1:14" s="16" customFormat="1" x14ac:dyDescent="0.25">
      <c r="A17" s="16" t="s">
        <v>288</v>
      </c>
      <c r="B17" s="16">
        <v>3.5807000000000002</v>
      </c>
      <c r="C17" s="16">
        <v>4.8452000000000002</v>
      </c>
      <c r="D17" s="16">
        <v>3.5844</v>
      </c>
      <c r="E17" s="16">
        <v>0.76080000000000003</v>
      </c>
      <c r="F17" s="24"/>
      <c r="G17" s="16">
        <f t="shared" si="0"/>
        <v>3.6999999999998145E-3</v>
      </c>
      <c r="H17" s="16">
        <f t="shared" si="1"/>
        <v>1.2608000000000001</v>
      </c>
      <c r="I17" s="17">
        <f t="shared" si="2"/>
        <v>6.0408281728000011E-4</v>
      </c>
      <c r="J17" s="17">
        <f t="shared" si="3"/>
        <v>6.8490115337868489E-6</v>
      </c>
      <c r="K17" s="17">
        <f t="shared" si="6"/>
        <v>4.3422733124208625E-7</v>
      </c>
      <c r="L17" s="17">
        <f t="shared" si="4"/>
        <v>2.0417369115002897E-5</v>
      </c>
      <c r="M17" s="17">
        <f t="shared" si="5"/>
        <v>0.55182078689199787</v>
      </c>
      <c r="N17" s="20">
        <f>AVERAGE(M17:M19)</f>
        <v>0.54558958191885398</v>
      </c>
    </row>
    <row r="18" spans="1:14" s="16" customFormat="1" x14ac:dyDescent="0.25">
      <c r="A18" s="16" t="s">
        <v>289</v>
      </c>
      <c r="B18" s="16">
        <v>3.5384000000000002</v>
      </c>
      <c r="C18" s="16">
        <v>4.8975999999999997</v>
      </c>
      <c r="D18" s="16">
        <v>3.5426000000000002</v>
      </c>
      <c r="E18" s="16">
        <v>0.76390000000000002</v>
      </c>
      <c r="F18" s="24"/>
      <c r="G18" s="16">
        <f t="shared" si="0"/>
        <v>4.1999999999999815E-3</v>
      </c>
      <c r="H18" s="16">
        <f t="shared" si="1"/>
        <v>1.3549999999999995</v>
      </c>
      <c r="I18" s="17">
        <f t="shared" si="2"/>
        <v>6.4921654299999977E-4</v>
      </c>
      <c r="J18" s="17">
        <f t="shared" si="3"/>
        <v>7.3607317800453486E-6</v>
      </c>
      <c r="K18" s="17">
        <f t="shared" si="6"/>
        <v>4.6857191723138683E-7</v>
      </c>
      <c r="L18" s="17">
        <f t="shared" si="4"/>
        <v>2.203225154821981E-5</v>
      </c>
      <c r="M18" s="17">
        <f t="shared" si="5"/>
        <v>0.52457741781475975</v>
      </c>
      <c r="N18" s="20">
        <f>_xlfn.STDEV.P(M17:M19)</f>
        <v>1.526232516782799E-2</v>
      </c>
    </row>
    <row r="19" spans="1:14" s="16" customFormat="1" x14ac:dyDescent="0.25">
      <c r="A19" s="16" t="s">
        <v>290</v>
      </c>
      <c r="B19" s="16">
        <v>3.4862000000000002</v>
      </c>
      <c r="C19" s="16">
        <v>4.6978</v>
      </c>
      <c r="D19" s="16">
        <v>3.4903</v>
      </c>
      <c r="E19" s="30">
        <v>0.89390000000000003</v>
      </c>
      <c r="F19" s="38"/>
      <c r="G19" s="34">
        <f t="shared" si="0"/>
        <v>4.0999999999997705E-3</v>
      </c>
      <c r="H19" s="16">
        <f t="shared" si="1"/>
        <v>1.2075</v>
      </c>
      <c r="I19" s="17">
        <f t="shared" si="2"/>
        <v>5.7854536950000012E-4</v>
      </c>
      <c r="J19" s="17">
        <f t="shared" si="3"/>
        <v>6.5594713095238107E-6</v>
      </c>
      <c r="K19" s="17">
        <f t="shared" si="6"/>
        <v>4.8862595029861117E-7</v>
      </c>
      <c r="L19" s="17">
        <f t="shared" si="4"/>
        <v>2.2975192183040697E-5</v>
      </c>
      <c r="M19" s="17">
        <f t="shared" si="5"/>
        <v>0.56037054104980444</v>
      </c>
    </row>
    <row r="20" spans="1:14" s="29" customFormat="1" x14ac:dyDescent="0.25">
      <c r="E20" s="31"/>
      <c r="F20" s="38"/>
      <c r="G20" s="35">
        <f t="shared" si="0"/>
        <v>0</v>
      </c>
      <c r="H20" s="29">
        <f t="shared" si="1"/>
        <v>0</v>
      </c>
      <c r="I20" s="29">
        <f t="shared" si="2"/>
        <v>0</v>
      </c>
      <c r="J20" s="29">
        <f t="shared" si="3"/>
        <v>0</v>
      </c>
      <c r="K20" s="29">
        <f t="shared" si="6"/>
        <v>0</v>
      </c>
      <c r="L20" s="29">
        <f t="shared" si="4"/>
        <v>0</v>
      </c>
      <c r="M20" s="29" t="e">
        <f t="shared" si="5"/>
        <v>#DIV/0!</v>
      </c>
      <c r="N20" s="39" t="e">
        <f>AVERAGE(M20:M22)</f>
        <v>#DIV/0!</v>
      </c>
    </row>
    <row r="21" spans="1:14" s="29" customFormat="1" x14ac:dyDescent="0.25">
      <c r="E21" s="31"/>
      <c r="F21" s="38"/>
      <c r="G21" s="35">
        <f t="shared" si="0"/>
        <v>0</v>
      </c>
      <c r="H21" s="29">
        <f t="shared" si="1"/>
        <v>0</v>
      </c>
      <c r="I21" s="29">
        <f t="shared" si="2"/>
        <v>0</v>
      </c>
      <c r="J21" s="29">
        <f t="shared" si="3"/>
        <v>0</v>
      </c>
      <c r="K21" s="29">
        <f t="shared" si="6"/>
        <v>0</v>
      </c>
      <c r="L21" s="29">
        <f t="shared" si="4"/>
        <v>0</v>
      </c>
      <c r="M21" s="29" t="e">
        <f t="shared" si="5"/>
        <v>#DIV/0!</v>
      </c>
      <c r="N21" s="39" t="e">
        <f>_xlfn.STDEV.P(M20:M22)</f>
        <v>#DIV/0!</v>
      </c>
    </row>
    <row r="22" spans="1:14" s="29" customFormat="1" x14ac:dyDescent="0.25">
      <c r="E22" s="31"/>
      <c r="F22" s="38"/>
      <c r="G22" s="35">
        <f t="shared" si="0"/>
        <v>0</v>
      </c>
      <c r="H22" s="29">
        <f t="shared" si="1"/>
        <v>0</v>
      </c>
      <c r="I22" s="29">
        <f t="shared" si="2"/>
        <v>0</v>
      </c>
      <c r="J22" s="29">
        <f t="shared" si="3"/>
        <v>0</v>
      </c>
      <c r="K22" s="29">
        <f t="shared" si="6"/>
        <v>0</v>
      </c>
      <c r="L22" s="29">
        <f t="shared" si="4"/>
        <v>0</v>
      </c>
      <c r="M22" s="29" t="e">
        <f t="shared" si="5"/>
        <v>#DIV/0!</v>
      </c>
    </row>
    <row r="23" spans="1:14" s="27" customFormat="1" x14ac:dyDescent="0.25">
      <c r="E23" s="32"/>
      <c r="F23" s="38"/>
      <c r="G23" s="36">
        <f t="shared" si="0"/>
        <v>0</v>
      </c>
      <c r="H23" s="27">
        <f t="shared" si="1"/>
        <v>0</v>
      </c>
      <c r="I23" s="27">
        <f t="shared" si="2"/>
        <v>0</v>
      </c>
      <c r="J23" s="27">
        <f t="shared" si="3"/>
        <v>0</v>
      </c>
      <c r="K23" s="27">
        <f t="shared" si="6"/>
        <v>0</v>
      </c>
      <c r="L23" s="27">
        <f t="shared" si="4"/>
        <v>0</v>
      </c>
      <c r="M23" s="27" t="e">
        <f t="shared" si="5"/>
        <v>#DIV/0!</v>
      </c>
      <c r="N23" s="40" t="e">
        <f>AVERAGE(M23:M25)</f>
        <v>#DIV/0!</v>
      </c>
    </row>
    <row r="24" spans="1:14" s="27" customFormat="1" x14ac:dyDescent="0.25">
      <c r="E24" s="32"/>
      <c r="F24" s="38"/>
      <c r="G24" s="36">
        <f t="shared" si="0"/>
        <v>0</v>
      </c>
      <c r="H24" s="27">
        <f t="shared" si="1"/>
        <v>0</v>
      </c>
      <c r="I24" s="27">
        <f t="shared" si="2"/>
        <v>0</v>
      </c>
      <c r="J24" s="27">
        <f t="shared" si="3"/>
        <v>0</v>
      </c>
      <c r="K24" s="27">
        <f t="shared" si="6"/>
        <v>0</v>
      </c>
      <c r="L24" s="27">
        <f t="shared" si="4"/>
        <v>0</v>
      </c>
      <c r="M24" s="27" t="e">
        <f t="shared" si="5"/>
        <v>#DIV/0!</v>
      </c>
      <c r="N24" s="40" t="e">
        <f>_xlfn.STDEV.P(M23:M25)</f>
        <v>#DIV/0!</v>
      </c>
    </row>
    <row r="25" spans="1:14" s="27" customFormat="1" x14ac:dyDescent="0.25">
      <c r="E25" s="32"/>
      <c r="F25" s="38"/>
      <c r="G25" s="36">
        <f t="shared" si="0"/>
        <v>0</v>
      </c>
      <c r="H25" s="27">
        <f t="shared" si="1"/>
        <v>0</v>
      </c>
      <c r="I25" s="27">
        <f t="shared" si="2"/>
        <v>0</v>
      </c>
      <c r="J25" s="27">
        <f t="shared" si="3"/>
        <v>0</v>
      </c>
      <c r="K25" s="27">
        <f t="shared" si="6"/>
        <v>0</v>
      </c>
      <c r="L25" s="27">
        <f t="shared" si="4"/>
        <v>0</v>
      </c>
      <c r="M25" s="27" t="e">
        <f t="shared" si="5"/>
        <v>#DIV/0!</v>
      </c>
    </row>
    <row r="26" spans="1:14" s="43" customFormat="1" x14ac:dyDescent="0.25">
      <c r="F26" s="38"/>
      <c r="G26" s="43">
        <f t="shared" si="0"/>
        <v>0</v>
      </c>
      <c r="H26" s="43">
        <f t="shared" si="1"/>
        <v>0</v>
      </c>
      <c r="I26" s="43">
        <f t="shared" si="2"/>
        <v>0</v>
      </c>
      <c r="J26" s="43">
        <f t="shared" si="3"/>
        <v>0</v>
      </c>
      <c r="K26" s="43">
        <f t="shared" si="6"/>
        <v>0</v>
      </c>
      <c r="L26" s="43">
        <f t="shared" si="4"/>
        <v>0</v>
      </c>
      <c r="M26" s="43" t="e">
        <f t="shared" si="5"/>
        <v>#DIV/0!</v>
      </c>
      <c r="N26" s="43" t="e">
        <f>AVERAGE(M26:M28)</f>
        <v>#DIV/0!</v>
      </c>
    </row>
    <row r="27" spans="1:14" s="43" customFormat="1" x14ac:dyDescent="0.25">
      <c r="F27" s="38"/>
      <c r="G27" s="43">
        <f t="shared" si="0"/>
        <v>0</v>
      </c>
      <c r="H27" s="43">
        <f t="shared" si="1"/>
        <v>0</v>
      </c>
      <c r="I27" s="43">
        <f t="shared" si="2"/>
        <v>0</v>
      </c>
      <c r="J27" s="43">
        <f t="shared" si="3"/>
        <v>0</v>
      </c>
      <c r="K27" s="43">
        <f t="shared" si="6"/>
        <v>0</v>
      </c>
      <c r="L27" s="43">
        <f t="shared" si="4"/>
        <v>0</v>
      </c>
      <c r="M27" s="43" t="e">
        <f t="shared" si="5"/>
        <v>#DIV/0!</v>
      </c>
      <c r="N27" s="43" t="e">
        <f>STDEV(M26:M28)</f>
        <v>#DIV/0!</v>
      </c>
    </row>
    <row r="28" spans="1:14" s="43" customFormat="1" x14ac:dyDescent="0.25">
      <c r="F28" s="38"/>
      <c r="G28" s="43">
        <f t="shared" si="0"/>
        <v>0</v>
      </c>
      <c r="H28" s="43">
        <f t="shared" si="1"/>
        <v>0</v>
      </c>
      <c r="I28" s="43">
        <f t="shared" si="2"/>
        <v>0</v>
      </c>
      <c r="J28" s="43">
        <f t="shared" si="3"/>
        <v>0</v>
      </c>
      <c r="K28" s="43">
        <f t="shared" si="6"/>
        <v>0</v>
      </c>
      <c r="L28" s="43">
        <f t="shared" si="4"/>
        <v>0</v>
      </c>
      <c r="M28" s="43" t="e">
        <f t="shared" si="5"/>
        <v>#DIV/0!</v>
      </c>
    </row>
    <row r="29" spans="1:14" s="42" customFormat="1" x14ac:dyDescent="0.25">
      <c r="F29" s="38"/>
      <c r="G29" s="42">
        <f t="shared" si="0"/>
        <v>0</v>
      </c>
      <c r="H29" s="42">
        <f t="shared" si="1"/>
        <v>0</v>
      </c>
      <c r="I29" s="42">
        <f t="shared" si="2"/>
        <v>0</v>
      </c>
      <c r="J29" s="42">
        <f t="shared" si="3"/>
        <v>0</v>
      </c>
      <c r="K29" s="42">
        <f t="shared" si="6"/>
        <v>0</v>
      </c>
      <c r="L29" s="42">
        <f t="shared" si="4"/>
        <v>0</v>
      </c>
      <c r="M29" s="42" t="e">
        <f t="shared" si="5"/>
        <v>#DIV/0!</v>
      </c>
      <c r="N29" s="42" t="e">
        <f>AVERAGE(M29:M31)</f>
        <v>#DIV/0!</v>
      </c>
    </row>
    <row r="30" spans="1:14" s="42" customFormat="1" x14ac:dyDescent="0.25">
      <c r="F30" s="38"/>
      <c r="G30" s="42">
        <f t="shared" si="0"/>
        <v>0</v>
      </c>
      <c r="H30" s="42">
        <f t="shared" si="1"/>
        <v>0</v>
      </c>
      <c r="I30" s="42">
        <f t="shared" si="2"/>
        <v>0</v>
      </c>
      <c r="J30" s="42">
        <f t="shared" si="3"/>
        <v>0</v>
      </c>
      <c r="K30" s="42">
        <f t="shared" si="6"/>
        <v>0</v>
      </c>
      <c r="L30" s="42">
        <f t="shared" si="4"/>
        <v>0</v>
      </c>
      <c r="M30" s="42" t="e">
        <f t="shared" si="5"/>
        <v>#DIV/0!</v>
      </c>
      <c r="N30" s="42" t="e">
        <f>STDEV(M29:M31)</f>
        <v>#DIV/0!</v>
      </c>
    </row>
    <row r="31" spans="1:14" s="42" customFormat="1" x14ac:dyDescent="0.25">
      <c r="F31" s="38"/>
      <c r="G31" s="42">
        <f t="shared" si="0"/>
        <v>0</v>
      </c>
      <c r="H31" s="42">
        <f t="shared" si="1"/>
        <v>0</v>
      </c>
      <c r="I31" s="42">
        <f t="shared" si="2"/>
        <v>0</v>
      </c>
      <c r="J31" s="42">
        <f t="shared" si="3"/>
        <v>0</v>
      </c>
      <c r="K31" s="42">
        <f t="shared" si="6"/>
        <v>0</v>
      </c>
      <c r="L31" s="42">
        <f t="shared" si="4"/>
        <v>0</v>
      </c>
      <c r="M31" s="42" t="e">
        <f t="shared" si="5"/>
        <v>#DIV/0!</v>
      </c>
    </row>
  </sheetData>
  <phoneticPr fontId="5" type="noConversion"/>
  <pageMargins left="0.7" right="0.7" top="0.75" bottom="0.75" header="0.3" footer="0.3"/>
  <pageSetup paperSize="9" orientation="portrait" verticalDpi="0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DB1C28-1467-4531-89B4-F47108EADA38}">
  <dimension ref="A1:O31"/>
  <sheetViews>
    <sheetView workbookViewId="0">
      <selection sqref="A1:XFD1048576"/>
    </sheetView>
  </sheetViews>
  <sheetFormatPr defaultRowHeight="15" x14ac:dyDescent="0.25"/>
  <cols>
    <col min="1" max="1" width="14.42578125" customWidth="1"/>
    <col min="2" max="2" width="14.5703125" customWidth="1"/>
    <col min="3" max="3" width="16.85546875" customWidth="1"/>
    <col min="4" max="4" width="13.5703125" customWidth="1"/>
    <col min="5" max="5" width="13" customWidth="1"/>
    <col min="6" max="6" width="19.42578125" bestFit="1" customWidth="1"/>
  </cols>
  <sheetData>
    <row r="1" spans="1:15" ht="22.5" customHeight="1" x14ac:dyDescent="0.25">
      <c r="A1" s="1" t="s">
        <v>2</v>
      </c>
      <c r="B1" s="2" t="s">
        <v>12</v>
      </c>
      <c r="C1" s="2" t="s">
        <v>1</v>
      </c>
      <c r="D1" s="2" t="s">
        <v>0</v>
      </c>
      <c r="E1" s="2" t="s">
        <v>7</v>
      </c>
      <c r="F1" s="3" t="s">
        <v>3</v>
      </c>
      <c r="G1" s="4" t="s">
        <v>4</v>
      </c>
      <c r="H1" s="4" t="s">
        <v>17</v>
      </c>
      <c r="I1" s="4" t="s">
        <v>5</v>
      </c>
      <c r="J1" s="4" t="s">
        <v>6</v>
      </c>
      <c r="K1" s="4" t="s">
        <v>8</v>
      </c>
      <c r="L1" s="4" t="s">
        <v>9</v>
      </c>
      <c r="M1" s="4" t="s">
        <v>10</v>
      </c>
      <c r="N1" s="19" t="s">
        <v>35</v>
      </c>
      <c r="O1" s="18"/>
    </row>
    <row r="2" spans="1:15" s="5" customFormat="1" x14ac:dyDescent="0.25">
      <c r="A2" s="5" t="s">
        <v>291</v>
      </c>
      <c r="B2" s="5">
        <v>3.6015000000000001</v>
      </c>
      <c r="C2" s="5">
        <v>4.8376999999999999</v>
      </c>
      <c r="D2" s="5">
        <v>3.6057000000000001</v>
      </c>
      <c r="F2" s="21" t="s">
        <v>16</v>
      </c>
      <c r="G2" s="5">
        <f>D2-B2</f>
        <v>4.1999999999999815E-3</v>
      </c>
      <c r="H2" s="5">
        <f>C2-B2-G2</f>
        <v>1.2319999999999998</v>
      </c>
      <c r="I2" s="6">
        <f>(H2*$F$3)/100</f>
        <v>8.152143999999999E-4</v>
      </c>
      <c r="J2" s="6">
        <f>I2/$F$9</f>
        <v>9.2427936507936498E-6</v>
      </c>
      <c r="K2" s="6">
        <f>(E2*J2)/12</f>
        <v>0</v>
      </c>
      <c r="L2" s="6">
        <f>K2*$F$7</f>
        <v>0</v>
      </c>
      <c r="M2" s="6">
        <f>(L2/G2)*100</f>
        <v>0</v>
      </c>
      <c r="N2" s="5">
        <f>AVERAGE(M2:M4)</f>
        <v>0</v>
      </c>
    </row>
    <row r="3" spans="1:15" s="5" customFormat="1" x14ac:dyDescent="0.25">
      <c r="A3" s="5" t="s">
        <v>292</v>
      </c>
      <c r="B3" s="5">
        <v>3.5792000000000002</v>
      </c>
      <c r="C3" s="5">
        <v>4.9391999999999996</v>
      </c>
      <c r="D3" s="5">
        <v>3.5836000000000001</v>
      </c>
      <c r="F3" s="22">
        <v>6.6170000000000007E-2</v>
      </c>
      <c r="G3" s="5">
        <f t="shared" ref="G3:G31" si="0">D3-B3</f>
        <v>4.3999999999999595E-3</v>
      </c>
      <c r="H3" s="5">
        <f t="shared" ref="H3:H31" si="1">C3-B3-G3</f>
        <v>1.3555999999999995</v>
      </c>
      <c r="I3" s="6">
        <f t="shared" ref="I3:I31" si="2">(H3*$F$3)/100</f>
        <v>8.9700051999999978E-4</v>
      </c>
      <c r="J3" s="6">
        <f t="shared" ref="J3:J31" si="3">I3/$F$9</f>
        <v>1.0170073922902492E-5</v>
      </c>
      <c r="K3" s="6">
        <f>(E3*J3)/12</f>
        <v>0</v>
      </c>
      <c r="L3" s="6">
        <f t="shared" ref="L3:L31" si="4">K3*$F$7</f>
        <v>0</v>
      </c>
      <c r="M3" s="6">
        <f t="shared" ref="M3:M31" si="5">(L3/G3)*100</f>
        <v>0</v>
      </c>
      <c r="N3" s="5">
        <f>_xlfn.STDEV.P(M2:M4)</f>
        <v>0</v>
      </c>
    </row>
    <row r="4" spans="1:15" s="5" customFormat="1" x14ac:dyDescent="0.25">
      <c r="A4" s="5" t="s">
        <v>293</v>
      </c>
      <c r="B4" s="5">
        <v>3.5367999999999999</v>
      </c>
      <c r="C4" s="5">
        <v>4.8551000000000002</v>
      </c>
      <c r="D4" s="5">
        <v>3.5413000000000001</v>
      </c>
      <c r="F4" s="23"/>
      <c r="G4" s="5">
        <f t="shared" si="0"/>
        <v>4.5000000000001705E-3</v>
      </c>
      <c r="H4" s="5">
        <f t="shared" si="1"/>
        <v>1.3138000000000001</v>
      </c>
      <c r="I4" s="6">
        <f t="shared" si="2"/>
        <v>8.6934146000000015E-4</v>
      </c>
      <c r="J4" s="6">
        <f t="shared" si="3"/>
        <v>9.8564791383219969E-6</v>
      </c>
      <c r="K4" s="6">
        <f>(E4*J4)/12</f>
        <v>0</v>
      </c>
      <c r="L4" s="6">
        <f t="shared" si="4"/>
        <v>0</v>
      </c>
      <c r="M4" s="6">
        <f t="shared" si="5"/>
        <v>0</v>
      </c>
      <c r="N4" s="7"/>
    </row>
    <row r="5" spans="1:15" s="8" customFormat="1" x14ac:dyDescent="0.25">
      <c r="A5" s="8" t="s">
        <v>294</v>
      </c>
      <c r="B5" s="8">
        <v>3.4731000000000001</v>
      </c>
      <c r="C5" s="8">
        <v>4.7141999999999999</v>
      </c>
      <c r="D5" s="8">
        <v>3.4773000000000001</v>
      </c>
      <c r="E5" s="8">
        <v>1.4113</v>
      </c>
      <c r="F5" s="24"/>
      <c r="G5" s="8">
        <f t="shared" si="0"/>
        <v>4.1999999999999815E-3</v>
      </c>
      <c r="H5" s="8">
        <f t="shared" si="1"/>
        <v>1.2368999999999999</v>
      </c>
      <c r="I5" s="9">
        <f t="shared" si="2"/>
        <v>8.1845673000000008E-4</v>
      </c>
      <c r="J5" s="9">
        <f t="shared" si="3"/>
        <v>9.2795547619047631E-6</v>
      </c>
      <c r="K5" s="9">
        <f t="shared" ref="K5:K31" si="6">E5*J5/12</f>
        <v>1.091352969623016E-6</v>
      </c>
      <c r="L5" s="9">
        <f t="shared" si="4"/>
        <v>5.1315416631674214E-5</v>
      </c>
      <c r="M5" s="9">
        <f t="shared" si="5"/>
        <v>1.2217956340874867</v>
      </c>
      <c r="N5" s="8">
        <f>AVERAGE(M5:M7)</f>
        <v>1.1526849846638372</v>
      </c>
    </row>
    <row r="6" spans="1:15" s="8" customFormat="1" x14ac:dyDescent="0.25">
      <c r="A6" s="8" t="s">
        <v>295</v>
      </c>
      <c r="B6" s="8">
        <v>3.4956</v>
      </c>
      <c r="C6" s="8">
        <v>4.7866999999999997</v>
      </c>
      <c r="D6" s="8">
        <v>3.5002</v>
      </c>
      <c r="E6" s="8">
        <v>1.4628000000000001</v>
      </c>
      <c r="F6" s="23" t="s">
        <v>13</v>
      </c>
      <c r="G6" s="8">
        <f t="shared" si="0"/>
        <v>4.5999999999999375E-3</v>
      </c>
      <c r="H6" s="8">
        <f t="shared" si="1"/>
        <v>1.2864999999999998</v>
      </c>
      <c r="I6" s="9">
        <f t="shared" si="2"/>
        <v>8.5127705000000002E-4</v>
      </c>
      <c r="J6" s="9">
        <f t="shared" si="3"/>
        <v>9.6516672335600898E-6</v>
      </c>
      <c r="K6" s="9">
        <f t="shared" si="6"/>
        <v>1.1765382357709751E-6</v>
      </c>
      <c r="L6" s="9">
        <f t="shared" si="4"/>
        <v>5.5320827845951253E-5</v>
      </c>
      <c r="M6" s="9">
        <f t="shared" si="5"/>
        <v>1.2026266923033044</v>
      </c>
      <c r="N6" s="8">
        <f>_xlfn.STDEV.P(M5:M7)</f>
        <v>8.4545687349086629E-2</v>
      </c>
    </row>
    <row r="7" spans="1:15" s="8" customFormat="1" x14ac:dyDescent="0.25">
      <c r="A7" s="8" t="s">
        <v>296</v>
      </c>
      <c r="B7" s="8">
        <v>3.5463</v>
      </c>
      <c r="C7" s="8">
        <v>4.8939000000000004</v>
      </c>
      <c r="D7" s="8">
        <v>3.5505</v>
      </c>
      <c r="E7" s="8">
        <v>1.0992999999999999</v>
      </c>
      <c r="F7" s="24">
        <v>47.02</v>
      </c>
      <c r="G7" s="8">
        <f t="shared" si="0"/>
        <v>4.1999999999999815E-3</v>
      </c>
      <c r="H7" s="8">
        <f t="shared" si="1"/>
        <v>1.3434000000000004</v>
      </c>
      <c r="I7" s="9">
        <f t="shared" si="2"/>
        <v>8.8892778000000032E-4</v>
      </c>
      <c r="J7" s="9">
        <f t="shared" si="3"/>
        <v>1.0078546258503404E-5</v>
      </c>
      <c r="K7" s="9">
        <f t="shared" si="6"/>
        <v>9.2327882516439932E-7</v>
      </c>
      <c r="L7" s="9">
        <f t="shared" si="4"/>
        <v>4.3412570359230057E-5</v>
      </c>
      <c r="M7" s="9">
        <f t="shared" si="5"/>
        <v>1.0336326276007202</v>
      </c>
    </row>
    <row r="8" spans="1:15" s="10" customFormat="1" x14ac:dyDescent="0.25">
      <c r="F8" s="23" t="s">
        <v>14</v>
      </c>
      <c r="G8" s="10">
        <f t="shared" si="0"/>
        <v>0</v>
      </c>
      <c r="H8" s="10">
        <f t="shared" si="1"/>
        <v>0</v>
      </c>
      <c r="I8" s="11">
        <f t="shared" si="2"/>
        <v>0</v>
      </c>
      <c r="J8" s="11">
        <f t="shared" si="3"/>
        <v>0</v>
      </c>
      <c r="K8" s="11">
        <f t="shared" si="6"/>
        <v>0</v>
      </c>
      <c r="L8" s="11">
        <f t="shared" si="4"/>
        <v>0</v>
      </c>
      <c r="M8" s="11" t="e">
        <f t="shared" si="5"/>
        <v>#DIV/0!</v>
      </c>
      <c r="N8" s="26" t="e">
        <f>AVERAGE(M8:M10)</f>
        <v>#DIV/0!</v>
      </c>
    </row>
    <row r="9" spans="1:15" s="10" customFormat="1" x14ac:dyDescent="0.25">
      <c r="F9" s="25">
        <v>88.2</v>
      </c>
      <c r="G9" s="10">
        <f t="shared" si="0"/>
        <v>0</v>
      </c>
      <c r="H9" s="10">
        <f t="shared" si="1"/>
        <v>0</v>
      </c>
      <c r="I9" s="11">
        <f t="shared" si="2"/>
        <v>0</v>
      </c>
      <c r="J9" s="11">
        <f t="shared" si="3"/>
        <v>0</v>
      </c>
      <c r="K9" s="11">
        <f t="shared" si="6"/>
        <v>0</v>
      </c>
      <c r="L9" s="11">
        <f t="shared" si="4"/>
        <v>0</v>
      </c>
      <c r="M9" s="11" t="e">
        <f t="shared" si="5"/>
        <v>#DIV/0!</v>
      </c>
      <c r="N9" s="26" t="e">
        <f>_xlfn.STDEV.P(M8:M10)</f>
        <v>#DIV/0!</v>
      </c>
    </row>
    <row r="10" spans="1:15" s="10" customFormat="1" x14ac:dyDescent="0.25">
      <c r="F10" s="23" t="s">
        <v>15</v>
      </c>
      <c r="G10" s="10">
        <f t="shared" si="0"/>
        <v>0</v>
      </c>
      <c r="H10" s="10">
        <f t="shared" si="1"/>
        <v>0</v>
      </c>
      <c r="I10" s="11">
        <f t="shared" si="2"/>
        <v>0</v>
      </c>
      <c r="J10" s="11">
        <f t="shared" si="3"/>
        <v>0</v>
      </c>
      <c r="K10" s="11">
        <f t="shared" si="6"/>
        <v>0</v>
      </c>
      <c r="L10" s="11">
        <f t="shared" si="4"/>
        <v>0</v>
      </c>
      <c r="M10" s="11" t="e">
        <f t="shared" si="5"/>
        <v>#DIV/0!</v>
      </c>
    </row>
    <row r="11" spans="1:15" s="12" customFormat="1" x14ac:dyDescent="0.25">
      <c r="F11" s="22">
        <v>6.0220000000000003E+23</v>
      </c>
      <c r="G11" s="12">
        <f t="shared" si="0"/>
        <v>0</v>
      </c>
      <c r="H11" s="12">
        <f t="shared" si="1"/>
        <v>0</v>
      </c>
      <c r="I11" s="13">
        <f t="shared" si="2"/>
        <v>0</v>
      </c>
      <c r="J11" s="13">
        <f t="shared" si="3"/>
        <v>0</v>
      </c>
      <c r="K11" s="13">
        <f t="shared" si="6"/>
        <v>0</v>
      </c>
      <c r="L11" s="13">
        <f t="shared" si="4"/>
        <v>0</v>
      </c>
      <c r="M11" s="13" t="e">
        <f t="shared" si="5"/>
        <v>#DIV/0!</v>
      </c>
      <c r="N11" s="12" t="e">
        <f>AVERAGE(M11:M13)</f>
        <v>#DIV/0!</v>
      </c>
    </row>
    <row r="12" spans="1:15" s="12" customFormat="1" x14ac:dyDescent="0.25">
      <c r="F12" s="24"/>
      <c r="G12" s="12">
        <f t="shared" si="0"/>
        <v>0</v>
      </c>
      <c r="H12" s="12">
        <f t="shared" si="1"/>
        <v>0</v>
      </c>
      <c r="I12" s="13">
        <f t="shared" si="2"/>
        <v>0</v>
      </c>
      <c r="J12" s="13">
        <f t="shared" si="3"/>
        <v>0</v>
      </c>
      <c r="K12" s="13">
        <f t="shared" si="6"/>
        <v>0</v>
      </c>
      <c r="L12" s="13">
        <f t="shared" si="4"/>
        <v>0</v>
      </c>
      <c r="M12" s="13" t="e">
        <f t="shared" si="5"/>
        <v>#DIV/0!</v>
      </c>
      <c r="N12" s="12" t="e">
        <f>_xlfn.STDEV.P(M11:M13)</f>
        <v>#DIV/0!</v>
      </c>
    </row>
    <row r="13" spans="1:15" s="12" customFormat="1" x14ac:dyDescent="0.25">
      <c r="F13" s="24"/>
      <c r="G13" s="12">
        <f t="shared" si="0"/>
        <v>0</v>
      </c>
      <c r="H13" s="12">
        <f t="shared" si="1"/>
        <v>0</v>
      </c>
      <c r="I13" s="13">
        <f t="shared" si="2"/>
        <v>0</v>
      </c>
      <c r="J13" s="13">
        <f t="shared" si="3"/>
        <v>0</v>
      </c>
      <c r="K13" s="13">
        <f t="shared" si="6"/>
        <v>0</v>
      </c>
      <c r="L13" s="13">
        <f t="shared" si="4"/>
        <v>0</v>
      </c>
      <c r="M13" s="13" t="e">
        <f t="shared" si="5"/>
        <v>#DIV/0!</v>
      </c>
    </row>
    <row r="14" spans="1:15" s="14" customFormat="1" x14ac:dyDescent="0.25">
      <c r="F14" s="24"/>
      <c r="G14" s="14">
        <f t="shared" si="0"/>
        <v>0</v>
      </c>
      <c r="H14" s="14">
        <f t="shared" si="1"/>
        <v>0</v>
      </c>
      <c r="I14" s="15">
        <f t="shared" si="2"/>
        <v>0</v>
      </c>
      <c r="J14" s="15">
        <f t="shared" si="3"/>
        <v>0</v>
      </c>
      <c r="K14" s="15">
        <f t="shared" si="6"/>
        <v>0</v>
      </c>
      <c r="L14" s="15">
        <f t="shared" si="4"/>
        <v>0</v>
      </c>
      <c r="M14" s="15" t="e">
        <f t="shared" si="5"/>
        <v>#DIV/0!</v>
      </c>
      <c r="N14" s="14" t="e">
        <f>AVERAGE(M14:M16)</f>
        <v>#DIV/0!</v>
      </c>
    </row>
    <row r="15" spans="1:15" s="14" customFormat="1" x14ac:dyDescent="0.25">
      <c r="F15" s="24"/>
      <c r="G15" s="14">
        <f t="shared" si="0"/>
        <v>0</v>
      </c>
      <c r="H15" s="14">
        <f t="shared" si="1"/>
        <v>0</v>
      </c>
      <c r="I15" s="15">
        <f t="shared" si="2"/>
        <v>0</v>
      </c>
      <c r="J15" s="15">
        <f t="shared" si="3"/>
        <v>0</v>
      </c>
      <c r="K15" s="15">
        <f t="shared" si="6"/>
        <v>0</v>
      </c>
      <c r="L15" s="15">
        <f t="shared" si="4"/>
        <v>0</v>
      </c>
      <c r="M15" s="15" t="e">
        <f t="shared" si="5"/>
        <v>#DIV/0!</v>
      </c>
      <c r="N15" s="14" t="e">
        <f>_xlfn.STDEV.P(M14:M16)</f>
        <v>#DIV/0!</v>
      </c>
    </row>
    <row r="16" spans="1:15" s="14" customFormat="1" x14ac:dyDescent="0.25">
      <c r="F16" s="24"/>
      <c r="G16" s="14">
        <f t="shared" si="0"/>
        <v>0</v>
      </c>
      <c r="H16" s="14">
        <f t="shared" si="1"/>
        <v>0</v>
      </c>
      <c r="I16" s="15">
        <f t="shared" si="2"/>
        <v>0</v>
      </c>
      <c r="J16" s="15">
        <f t="shared" si="3"/>
        <v>0</v>
      </c>
      <c r="K16" s="15">
        <f t="shared" si="6"/>
        <v>0</v>
      </c>
      <c r="L16" s="15">
        <f t="shared" si="4"/>
        <v>0</v>
      </c>
      <c r="M16" s="15" t="e">
        <f t="shared" si="5"/>
        <v>#DIV/0!</v>
      </c>
    </row>
    <row r="17" spans="5:14" s="16" customFormat="1" x14ac:dyDescent="0.25">
      <c r="F17" s="24"/>
      <c r="G17" s="16">
        <f t="shared" si="0"/>
        <v>0</v>
      </c>
      <c r="H17" s="16">
        <f t="shared" si="1"/>
        <v>0</v>
      </c>
      <c r="I17" s="17">
        <f t="shared" si="2"/>
        <v>0</v>
      </c>
      <c r="J17" s="17">
        <f t="shared" si="3"/>
        <v>0</v>
      </c>
      <c r="K17" s="17">
        <f t="shared" si="6"/>
        <v>0</v>
      </c>
      <c r="L17" s="17">
        <f t="shared" si="4"/>
        <v>0</v>
      </c>
      <c r="M17" s="17" t="e">
        <f t="shared" si="5"/>
        <v>#DIV/0!</v>
      </c>
      <c r="N17" s="20" t="e">
        <f>AVERAGE(M17:M19)</f>
        <v>#DIV/0!</v>
      </c>
    </row>
    <row r="18" spans="5:14" s="16" customFormat="1" x14ac:dyDescent="0.25">
      <c r="F18" s="24"/>
      <c r="G18" s="16">
        <f t="shared" si="0"/>
        <v>0</v>
      </c>
      <c r="H18" s="16">
        <f t="shared" si="1"/>
        <v>0</v>
      </c>
      <c r="I18" s="17">
        <f t="shared" si="2"/>
        <v>0</v>
      </c>
      <c r="J18" s="17">
        <f t="shared" si="3"/>
        <v>0</v>
      </c>
      <c r="K18" s="17">
        <f t="shared" si="6"/>
        <v>0</v>
      </c>
      <c r="L18" s="17">
        <f t="shared" si="4"/>
        <v>0</v>
      </c>
      <c r="M18" s="17" t="e">
        <f t="shared" si="5"/>
        <v>#DIV/0!</v>
      </c>
      <c r="N18" s="20" t="e">
        <f>_xlfn.STDEV.P(M17:M19)</f>
        <v>#DIV/0!</v>
      </c>
    </row>
    <row r="19" spans="5:14" s="16" customFormat="1" x14ac:dyDescent="0.25">
      <c r="E19" s="30"/>
      <c r="F19" s="38"/>
      <c r="G19" s="34">
        <f t="shared" si="0"/>
        <v>0</v>
      </c>
      <c r="H19" s="16">
        <f t="shared" si="1"/>
        <v>0</v>
      </c>
      <c r="I19" s="17">
        <f t="shared" si="2"/>
        <v>0</v>
      </c>
      <c r="J19" s="17">
        <f t="shared" si="3"/>
        <v>0</v>
      </c>
      <c r="K19" s="17">
        <f t="shared" si="6"/>
        <v>0</v>
      </c>
      <c r="L19" s="17">
        <f t="shared" si="4"/>
        <v>0</v>
      </c>
      <c r="M19" s="17" t="e">
        <f t="shared" si="5"/>
        <v>#DIV/0!</v>
      </c>
    </row>
    <row r="20" spans="5:14" s="29" customFormat="1" x14ac:dyDescent="0.25">
      <c r="E20" s="31"/>
      <c r="F20" s="38"/>
      <c r="G20" s="35">
        <f t="shared" si="0"/>
        <v>0</v>
      </c>
      <c r="H20" s="29">
        <f t="shared" si="1"/>
        <v>0</v>
      </c>
      <c r="I20" s="29">
        <f t="shared" si="2"/>
        <v>0</v>
      </c>
      <c r="J20" s="29">
        <f t="shared" si="3"/>
        <v>0</v>
      </c>
      <c r="K20" s="29">
        <f t="shared" si="6"/>
        <v>0</v>
      </c>
      <c r="L20" s="29">
        <f t="shared" si="4"/>
        <v>0</v>
      </c>
      <c r="M20" s="29" t="e">
        <f t="shared" si="5"/>
        <v>#DIV/0!</v>
      </c>
      <c r="N20" s="39" t="e">
        <f>AVERAGE(M20:M22)</f>
        <v>#DIV/0!</v>
      </c>
    </row>
    <row r="21" spans="5:14" s="29" customFormat="1" x14ac:dyDescent="0.25">
      <c r="E21" s="31"/>
      <c r="F21" s="38"/>
      <c r="G21" s="35">
        <f t="shared" si="0"/>
        <v>0</v>
      </c>
      <c r="H21" s="29">
        <f t="shared" si="1"/>
        <v>0</v>
      </c>
      <c r="I21" s="29">
        <f t="shared" si="2"/>
        <v>0</v>
      </c>
      <c r="J21" s="29">
        <f t="shared" si="3"/>
        <v>0</v>
      </c>
      <c r="K21" s="29">
        <f t="shared" si="6"/>
        <v>0</v>
      </c>
      <c r="L21" s="29">
        <f t="shared" si="4"/>
        <v>0</v>
      </c>
      <c r="M21" s="29" t="e">
        <f t="shared" si="5"/>
        <v>#DIV/0!</v>
      </c>
      <c r="N21" s="39" t="e">
        <f>_xlfn.STDEV.P(M20:M22)</f>
        <v>#DIV/0!</v>
      </c>
    </row>
    <row r="22" spans="5:14" s="29" customFormat="1" x14ac:dyDescent="0.25">
      <c r="E22" s="31"/>
      <c r="F22" s="38"/>
      <c r="G22" s="35">
        <f t="shared" si="0"/>
        <v>0</v>
      </c>
      <c r="H22" s="29">
        <f t="shared" si="1"/>
        <v>0</v>
      </c>
      <c r="I22" s="29">
        <f t="shared" si="2"/>
        <v>0</v>
      </c>
      <c r="J22" s="29">
        <f t="shared" si="3"/>
        <v>0</v>
      </c>
      <c r="K22" s="29">
        <f t="shared" si="6"/>
        <v>0</v>
      </c>
      <c r="L22" s="29">
        <f t="shared" si="4"/>
        <v>0</v>
      </c>
      <c r="M22" s="29" t="e">
        <f t="shared" si="5"/>
        <v>#DIV/0!</v>
      </c>
    </row>
    <row r="23" spans="5:14" s="27" customFormat="1" x14ac:dyDescent="0.25">
      <c r="E23" s="32"/>
      <c r="F23" s="38"/>
      <c r="G23" s="36">
        <f t="shared" si="0"/>
        <v>0</v>
      </c>
      <c r="H23" s="27">
        <f t="shared" si="1"/>
        <v>0</v>
      </c>
      <c r="I23" s="27">
        <f t="shared" si="2"/>
        <v>0</v>
      </c>
      <c r="J23" s="27">
        <f t="shared" si="3"/>
        <v>0</v>
      </c>
      <c r="K23" s="27">
        <f t="shared" si="6"/>
        <v>0</v>
      </c>
      <c r="L23" s="27">
        <f t="shared" si="4"/>
        <v>0</v>
      </c>
      <c r="M23" s="27" t="e">
        <f t="shared" si="5"/>
        <v>#DIV/0!</v>
      </c>
      <c r="N23" s="40" t="e">
        <f>AVERAGE(M23:M25)</f>
        <v>#DIV/0!</v>
      </c>
    </row>
    <row r="24" spans="5:14" s="27" customFormat="1" x14ac:dyDescent="0.25">
      <c r="E24" s="32"/>
      <c r="F24" s="38"/>
      <c r="G24" s="36">
        <f t="shared" si="0"/>
        <v>0</v>
      </c>
      <c r="H24" s="27">
        <f t="shared" si="1"/>
        <v>0</v>
      </c>
      <c r="I24" s="27">
        <f t="shared" si="2"/>
        <v>0</v>
      </c>
      <c r="J24" s="27">
        <f t="shared" si="3"/>
        <v>0</v>
      </c>
      <c r="K24" s="27">
        <f t="shared" si="6"/>
        <v>0</v>
      </c>
      <c r="L24" s="27">
        <f t="shared" si="4"/>
        <v>0</v>
      </c>
      <c r="M24" s="27" t="e">
        <f t="shared" si="5"/>
        <v>#DIV/0!</v>
      </c>
      <c r="N24" s="40" t="e">
        <f>_xlfn.STDEV.P(M23:M25)</f>
        <v>#DIV/0!</v>
      </c>
    </row>
    <row r="25" spans="5:14" s="27" customFormat="1" x14ac:dyDescent="0.25">
      <c r="E25" s="32"/>
      <c r="F25" s="38"/>
      <c r="G25" s="36">
        <f t="shared" si="0"/>
        <v>0</v>
      </c>
      <c r="H25" s="27">
        <f t="shared" si="1"/>
        <v>0</v>
      </c>
      <c r="I25" s="27">
        <f t="shared" si="2"/>
        <v>0</v>
      </c>
      <c r="J25" s="27">
        <f t="shared" si="3"/>
        <v>0</v>
      </c>
      <c r="K25" s="27">
        <f t="shared" si="6"/>
        <v>0</v>
      </c>
      <c r="L25" s="27">
        <f t="shared" si="4"/>
        <v>0</v>
      </c>
      <c r="M25" s="27" t="e">
        <f t="shared" si="5"/>
        <v>#DIV/0!</v>
      </c>
    </row>
    <row r="26" spans="5:14" s="43" customFormat="1" x14ac:dyDescent="0.25">
      <c r="F26" s="38"/>
      <c r="G26" s="43">
        <f t="shared" si="0"/>
        <v>0</v>
      </c>
      <c r="H26" s="43">
        <f t="shared" si="1"/>
        <v>0</v>
      </c>
      <c r="I26" s="43">
        <f t="shared" si="2"/>
        <v>0</v>
      </c>
      <c r="J26" s="43">
        <f t="shared" si="3"/>
        <v>0</v>
      </c>
      <c r="K26" s="43">
        <f t="shared" si="6"/>
        <v>0</v>
      </c>
      <c r="L26" s="43">
        <f t="shared" si="4"/>
        <v>0</v>
      </c>
      <c r="M26" s="43" t="e">
        <f t="shared" si="5"/>
        <v>#DIV/0!</v>
      </c>
      <c r="N26" s="43" t="e">
        <f>AVERAGE(M26:M28)</f>
        <v>#DIV/0!</v>
      </c>
    </row>
    <row r="27" spans="5:14" s="43" customFormat="1" x14ac:dyDescent="0.25">
      <c r="F27" s="38"/>
      <c r="G27" s="43">
        <f t="shared" si="0"/>
        <v>0</v>
      </c>
      <c r="H27" s="43">
        <f t="shared" si="1"/>
        <v>0</v>
      </c>
      <c r="I27" s="43">
        <f t="shared" si="2"/>
        <v>0</v>
      </c>
      <c r="J27" s="43">
        <f t="shared" si="3"/>
        <v>0</v>
      </c>
      <c r="K27" s="43">
        <f t="shared" si="6"/>
        <v>0</v>
      </c>
      <c r="L27" s="43">
        <f t="shared" si="4"/>
        <v>0</v>
      </c>
      <c r="M27" s="43" t="e">
        <f t="shared" si="5"/>
        <v>#DIV/0!</v>
      </c>
      <c r="N27" s="43" t="e">
        <f>STDEV(M26:M28)</f>
        <v>#DIV/0!</v>
      </c>
    </row>
    <row r="28" spans="5:14" s="43" customFormat="1" x14ac:dyDescent="0.25">
      <c r="F28" s="38"/>
      <c r="G28" s="43">
        <f t="shared" si="0"/>
        <v>0</v>
      </c>
      <c r="H28" s="43">
        <f t="shared" si="1"/>
        <v>0</v>
      </c>
      <c r="I28" s="43">
        <f t="shared" si="2"/>
        <v>0</v>
      </c>
      <c r="J28" s="43">
        <f t="shared" si="3"/>
        <v>0</v>
      </c>
      <c r="K28" s="43">
        <f t="shared" si="6"/>
        <v>0</v>
      </c>
      <c r="L28" s="43">
        <f t="shared" si="4"/>
        <v>0</v>
      </c>
      <c r="M28" s="43" t="e">
        <f t="shared" si="5"/>
        <v>#DIV/0!</v>
      </c>
    </row>
    <row r="29" spans="5:14" s="42" customFormat="1" x14ac:dyDescent="0.25">
      <c r="F29" s="38"/>
      <c r="G29" s="42">
        <f t="shared" si="0"/>
        <v>0</v>
      </c>
      <c r="H29" s="42">
        <f t="shared" si="1"/>
        <v>0</v>
      </c>
      <c r="I29" s="42">
        <f t="shared" si="2"/>
        <v>0</v>
      </c>
      <c r="J29" s="42">
        <f t="shared" si="3"/>
        <v>0</v>
      </c>
      <c r="K29" s="42">
        <f t="shared" si="6"/>
        <v>0</v>
      </c>
      <c r="L29" s="42">
        <f t="shared" si="4"/>
        <v>0</v>
      </c>
      <c r="M29" s="42" t="e">
        <f t="shared" si="5"/>
        <v>#DIV/0!</v>
      </c>
      <c r="N29" s="42" t="e">
        <f>AVERAGE(M29:M31)</f>
        <v>#DIV/0!</v>
      </c>
    </row>
    <row r="30" spans="5:14" s="42" customFormat="1" x14ac:dyDescent="0.25">
      <c r="F30" s="38"/>
      <c r="G30" s="42">
        <f t="shared" si="0"/>
        <v>0</v>
      </c>
      <c r="H30" s="42">
        <f t="shared" si="1"/>
        <v>0</v>
      </c>
      <c r="I30" s="42">
        <f t="shared" si="2"/>
        <v>0</v>
      </c>
      <c r="J30" s="42">
        <f t="shared" si="3"/>
        <v>0</v>
      </c>
      <c r="K30" s="42">
        <f t="shared" si="6"/>
        <v>0</v>
      </c>
      <c r="L30" s="42">
        <f t="shared" si="4"/>
        <v>0</v>
      </c>
      <c r="M30" s="42" t="e">
        <f t="shared" si="5"/>
        <v>#DIV/0!</v>
      </c>
      <c r="N30" s="42" t="e">
        <f>STDEV(M29:M31)</f>
        <v>#DIV/0!</v>
      </c>
    </row>
    <row r="31" spans="5:14" s="42" customFormat="1" x14ac:dyDescent="0.25">
      <c r="F31" s="38"/>
      <c r="G31" s="42">
        <f t="shared" si="0"/>
        <v>0</v>
      </c>
      <c r="H31" s="42">
        <f t="shared" si="1"/>
        <v>0</v>
      </c>
      <c r="I31" s="42">
        <f t="shared" si="2"/>
        <v>0</v>
      </c>
      <c r="J31" s="42">
        <f t="shared" si="3"/>
        <v>0</v>
      </c>
      <c r="K31" s="42">
        <f t="shared" si="6"/>
        <v>0</v>
      </c>
      <c r="L31" s="42">
        <f t="shared" si="4"/>
        <v>0</v>
      </c>
      <c r="M31" s="42" t="e">
        <f t="shared" si="5"/>
        <v>#DIV/0!</v>
      </c>
    </row>
  </sheetData>
  <phoneticPr fontId="5" type="noConversion"/>
  <pageMargins left="0.7" right="0.7" top="0.75" bottom="0.75" header="0.3" footer="0.3"/>
  <pageSetup paperSize="9" orientation="portrait" verticalDpi="0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E0D55C-0882-4472-9959-3D4DF1F58A75}">
  <dimension ref="A1:O31"/>
  <sheetViews>
    <sheetView workbookViewId="0">
      <selection sqref="A1:XFD1048576"/>
    </sheetView>
  </sheetViews>
  <sheetFormatPr defaultRowHeight="15" x14ac:dyDescent="0.25"/>
  <cols>
    <col min="1" max="1" width="14.42578125" customWidth="1"/>
    <col min="2" max="2" width="14.5703125" customWidth="1"/>
    <col min="3" max="3" width="16.85546875" customWidth="1"/>
    <col min="4" max="4" width="13.5703125" customWidth="1"/>
    <col min="5" max="5" width="13" customWidth="1"/>
    <col min="6" max="6" width="19.42578125" bestFit="1" customWidth="1"/>
  </cols>
  <sheetData>
    <row r="1" spans="1:15" ht="22.5" customHeight="1" x14ac:dyDescent="0.25">
      <c r="A1" s="1" t="s">
        <v>2</v>
      </c>
      <c r="B1" s="2" t="s">
        <v>12</v>
      </c>
      <c r="C1" s="2" t="s">
        <v>1</v>
      </c>
      <c r="D1" s="2" t="s">
        <v>0</v>
      </c>
      <c r="E1" s="2" t="s">
        <v>7</v>
      </c>
      <c r="F1" s="3" t="s">
        <v>3</v>
      </c>
      <c r="G1" s="4" t="s">
        <v>4</v>
      </c>
      <c r="H1" s="4" t="s">
        <v>17</v>
      </c>
      <c r="I1" s="4" t="s">
        <v>5</v>
      </c>
      <c r="J1" s="4" t="s">
        <v>6</v>
      </c>
      <c r="K1" s="4" t="s">
        <v>8</v>
      </c>
      <c r="L1" s="4" t="s">
        <v>9</v>
      </c>
      <c r="M1" s="4" t="s">
        <v>10</v>
      </c>
      <c r="N1" s="19" t="s">
        <v>35</v>
      </c>
      <c r="O1" s="18"/>
    </row>
    <row r="2" spans="1:15" s="5" customFormat="1" x14ac:dyDescent="0.25">
      <c r="A2" s="5" t="s">
        <v>297</v>
      </c>
      <c r="B2" s="5">
        <v>3.4607000000000001</v>
      </c>
      <c r="C2" s="5">
        <v>4.7537000000000003</v>
      </c>
      <c r="D2" s="5">
        <v>3.4643999999999999</v>
      </c>
      <c r="F2" s="21" t="s">
        <v>16</v>
      </c>
      <c r="G2" s="5">
        <f>D2-B2</f>
        <v>3.6999999999998145E-3</v>
      </c>
      <c r="H2" s="5">
        <f>C2-B2-G2</f>
        <v>1.2893000000000003</v>
      </c>
      <c r="I2" s="6">
        <f>(H2*$F$3)/100</f>
        <v>1.0738051087000003E-3</v>
      </c>
      <c r="J2" s="6">
        <f>I2/$F$9</f>
        <v>1.2174661096371886E-5</v>
      </c>
      <c r="K2" s="6">
        <f>(E2*J2)/12</f>
        <v>0</v>
      </c>
      <c r="L2" s="6">
        <f>K2*$F$7</f>
        <v>0</v>
      </c>
      <c r="M2" s="6">
        <f>(L2/G2)*100</f>
        <v>0</v>
      </c>
      <c r="N2" s="5">
        <f>AVERAGE(M2:M4)</f>
        <v>0</v>
      </c>
    </row>
    <row r="3" spans="1:15" s="5" customFormat="1" x14ac:dyDescent="0.25">
      <c r="A3" s="5" t="s">
        <v>298</v>
      </c>
      <c r="B3" s="5">
        <v>3.5594999999999999</v>
      </c>
      <c r="C3" s="5">
        <v>4.7663000000000002</v>
      </c>
      <c r="D3" s="5">
        <v>3.5634000000000001</v>
      </c>
      <c r="F3" s="22">
        <v>8.3285899999999996E-2</v>
      </c>
      <c r="G3" s="5">
        <f t="shared" ref="G3:G31" si="0">D3-B3</f>
        <v>3.9000000000002366E-3</v>
      </c>
      <c r="H3" s="5">
        <f t="shared" ref="H3:H31" si="1">C3-B3-G3</f>
        <v>1.2029000000000001</v>
      </c>
      <c r="I3" s="6">
        <f t="shared" ref="I3:I31" si="2">(H3*$F$3)/100</f>
        <v>1.0018460911E-3</v>
      </c>
      <c r="J3" s="6">
        <f t="shared" ref="J3:J31" si="3">I3/$F$9</f>
        <v>1.1358799218820861E-5</v>
      </c>
      <c r="K3" s="6">
        <f>(E3*J3)/12</f>
        <v>0</v>
      </c>
      <c r="L3" s="6">
        <f t="shared" ref="L3:L31" si="4">K3*$F$7</f>
        <v>0</v>
      </c>
      <c r="M3" s="6">
        <f t="shared" ref="M3:M31" si="5">(L3/G3)*100</f>
        <v>0</v>
      </c>
      <c r="N3" s="5">
        <f>_xlfn.STDEV.P(M2:M4)</f>
        <v>0</v>
      </c>
    </row>
    <row r="4" spans="1:15" s="5" customFormat="1" x14ac:dyDescent="0.25">
      <c r="A4" s="5" t="s">
        <v>299</v>
      </c>
      <c r="B4" s="5">
        <v>3.5554999999999999</v>
      </c>
      <c r="C4" s="5">
        <v>4.6093000000000002</v>
      </c>
      <c r="D4" s="5">
        <v>3.5587</v>
      </c>
      <c r="F4" s="23"/>
      <c r="G4" s="5">
        <f t="shared" si="0"/>
        <v>3.2000000000000917E-3</v>
      </c>
      <c r="H4" s="5">
        <f t="shared" si="1"/>
        <v>1.0506000000000002</v>
      </c>
      <c r="I4" s="6">
        <f t="shared" si="2"/>
        <v>8.7500166540000011E-4</v>
      </c>
      <c r="J4" s="6">
        <f t="shared" si="3"/>
        <v>9.920653802721089E-6</v>
      </c>
      <c r="K4" s="6">
        <f>(E4*J4)/12</f>
        <v>0</v>
      </c>
      <c r="L4" s="6">
        <f t="shared" si="4"/>
        <v>0</v>
      </c>
      <c r="M4" s="6">
        <f t="shared" si="5"/>
        <v>0</v>
      </c>
      <c r="N4" s="7"/>
    </row>
    <row r="5" spans="1:15" s="8" customFormat="1" x14ac:dyDescent="0.25">
      <c r="A5" s="8" t="s">
        <v>300</v>
      </c>
      <c r="B5" s="8">
        <v>3.5592000000000001</v>
      </c>
      <c r="C5" s="8">
        <v>4.8109000000000002</v>
      </c>
      <c r="D5" s="8">
        <v>3.5653000000000001</v>
      </c>
      <c r="E5" s="8">
        <v>0.27089999999999997</v>
      </c>
      <c r="F5" s="24"/>
      <c r="G5" s="8">
        <f t="shared" si="0"/>
        <v>6.0999999999999943E-3</v>
      </c>
      <c r="H5" s="8">
        <f t="shared" si="1"/>
        <v>1.2456</v>
      </c>
      <c r="I5" s="9">
        <f t="shared" si="2"/>
        <v>1.0374091704000001E-3</v>
      </c>
      <c r="J5" s="9">
        <f t="shared" si="3"/>
        <v>1.1762008734693878E-5</v>
      </c>
      <c r="K5" s="9">
        <f t="shared" ref="K5:K31" si="6">E5*J5/12</f>
        <v>2.6552734718571428E-7</v>
      </c>
      <c r="L5" s="9">
        <f t="shared" si="4"/>
        <v>1.2485095864672286E-5</v>
      </c>
      <c r="M5" s="9">
        <f t="shared" si="5"/>
        <v>0.20467370269954588</v>
      </c>
      <c r="N5" s="8">
        <f>AVERAGE(M5:M7)</f>
        <v>0.21309238072366035</v>
      </c>
    </row>
    <row r="6" spans="1:15" s="8" customFormat="1" x14ac:dyDescent="0.25">
      <c r="A6" s="8" t="s">
        <v>301</v>
      </c>
      <c r="B6" s="8">
        <v>3.5573999999999999</v>
      </c>
      <c r="C6" s="8">
        <v>4.7496999999999998</v>
      </c>
      <c r="D6" s="8">
        <v>3.5626000000000002</v>
      </c>
      <c r="E6" s="8">
        <v>0.22450000000000001</v>
      </c>
      <c r="F6" s="23" t="s">
        <v>13</v>
      </c>
      <c r="G6" s="8">
        <f t="shared" si="0"/>
        <v>5.2000000000003155E-3</v>
      </c>
      <c r="H6" s="8">
        <f t="shared" si="1"/>
        <v>1.1870999999999996</v>
      </c>
      <c r="I6" s="9">
        <f t="shared" si="2"/>
        <v>9.8868691889999962E-4</v>
      </c>
      <c r="J6" s="9">
        <f t="shared" si="3"/>
        <v>1.1209602255102037E-5</v>
      </c>
      <c r="K6" s="9">
        <f t="shared" si="6"/>
        <v>2.0971297552253395E-7</v>
      </c>
      <c r="L6" s="9">
        <f t="shared" si="4"/>
        <v>9.8607041090695472E-6</v>
      </c>
      <c r="M6" s="9">
        <f t="shared" si="5"/>
        <v>0.18962892517440286</v>
      </c>
      <c r="N6" s="8">
        <f>_xlfn.STDEV.P(M5:M7)</f>
        <v>2.3365775022284388E-2</v>
      </c>
    </row>
    <row r="7" spans="1:15" s="8" customFormat="1" x14ac:dyDescent="0.25">
      <c r="A7" s="8" t="s">
        <v>302</v>
      </c>
      <c r="B7" s="8">
        <v>3.5310999999999999</v>
      </c>
      <c r="C7" s="8">
        <v>4.8296999999999999</v>
      </c>
      <c r="D7" s="8">
        <v>3.5352000000000001</v>
      </c>
      <c r="E7" s="8">
        <v>0.2097</v>
      </c>
      <c r="F7" s="24">
        <v>47.02</v>
      </c>
      <c r="G7" s="8">
        <f t="shared" si="0"/>
        <v>4.1000000000002146E-3</v>
      </c>
      <c r="H7" s="8">
        <f t="shared" si="1"/>
        <v>1.2944999999999998</v>
      </c>
      <c r="I7" s="9">
        <f t="shared" si="2"/>
        <v>1.0781359754999998E-3</v>
      </c>
      <c r="J7" s="9">
        <f t="shared" si="3"/>
        <v>1.2223763894557821E-5</v>
      </c>
      <c r="K7" s="9">
        <f t="shared" si="6"/>
        <v>2.1361027405739795E-7</v>
      </c>
      <c r="L7" s="9">
        <f t="shared" si="4"/>
        <v>1.0043955086178853E-5</v>
      </c>
      <c r="M7" s="9">
        <f t="shared" si="5"/>
        <v>0.24497451429703238</v>
      </c>
    </row>
    <row r="8" spans="1:15" s="10" customFormat="1" x14ac:dyDescent="0.25">
      <c r="A8" s="10" t="s">
        <v>303</v>
      </c>
      <c r="B8" s="10">
        <v>3.5091999999999999</v>
      </c>
      <c r="C8" s="10">
        <v>4.7103000000000002</v>
      </c>
      <c r="D8" s="10">
        <v>3.5158</v>
      </c>
      <c r="E8" s="10">
        <v>0.16089999999999999</v>
      </c>
      <c r="F8" s="23" t="s">
        <v>14</v>
      </c>
      <c r="G8" s="10">
        <f t="shared" si="0"/>
        <v>6.6000000000001613E-3</v>
      </c>
      <c r="H8" s="10">
        <f t="shared" si="1"/>
        <v>1.1945000000000001</v>
      </c>
      <c r="I8" s="11">
        <f t="shared" si="2"/>
        <v>9.9485007549999995E-4</v>
      </c>
      <c r="J8" s="11">
        <f t="shared" si="3"/>
        <v>1.1279479314058956E-5</v>
      </c>
      <c r="K8" s="11">
        <f t="shared" si="6"/>
        <v>1.5123901846934049E-7</v>
      </c>
      <c r="L8" s="11">
        <f t="shared" si="4"/>
        <v>7.1112586484283902E-6</v>
      </c>
      <c r="M8" s="11">
        <f t="shared" si="5"/>
        <v>0.10774634315800329</v>
      </c>
      <c r="N8" s="26">
        <f>AVERAGE(M8:M10)</f>
        <v>0.12754236854046838</v>
      </c>
    </row>
    <row r="9" spans="1:15" s="10" customFormat="1" x14ac:dyDescent="0.25">
      <c r="A9" s="10" t="s">
        <v>304</v>
      </c>
      <c r="B9" s="10">
        <v>3.5028000000000001</v>
      </c>
      <c r="C9" s="10">
        <v>4.8170999999999999</v>
      </c>
      <c r="D9" s="10">
        <v>3.5076000000000001</v>
      </c>
      <c r="E9" s="10">
        <v>0.14960000000000001</v>
      </c>
      <c r="F9" s="25">
        <v>88.2</v>
      </c>
      <c r="G9" s="10">
        <f t="shared" si="0"/>
        <v>4.7999999999999154E-3</v>
      </c>
      <c r="H9" s="10">
        <f t="shared" si="1"/>
        <v>1.3094999999999999</v>
      </c>
      <c r="I9" s="11">
        <f t="shared" si="2"/>
        <v>1.0906288605E-3</v>
      </c>
      <c r="J9" s="11">
        <f t="shared" si="3"/>
        <v>1.2365406581632653E-5</v>
      </c>
      <c r="K9" s="11">
        <f t="shared" si="6"/>
        <v>1.5415540205102042E-7</v>
      </c>
      <c r="L9" s="11">
        <f t="shared" si="4"/>
        <v>7.2483870044389805E-6</v>
      </c>
      <c r="M9" s="11">
        <f t="shared" si="5"/>
        <v>0.15100806259248142</v>
      </c>
      <c r="N9" s="26">
        <f>_xlfn.STDEV.P(M8:M10)</f>
        <v>1.785112402091394E-2</v>
      </c>
    </row>
    <row r="10" spans="1:15" s="10" customFormat="1" x14ac:dyDescent="0.25">
      <c r="A10" s="10" t="s">
        <v>305</v>
      </c>
      <c r="B10" s="10">
        <v>3.5257999999999998</v>
      </c>
      <c r="C10" s="10">
        <v>4.7394999999999996</v>
      </c>
      <c r="D10" s="10">
        <v>3.532</v>
      </c>
      <c r="E10" s="10">
        <v>0.1719</v>
      </c>
      <c r="F10" s="23" t="s">
        <v>15</v>
      </c>
      <c r="G10" s="10">
        <f t="shared" si="0"/>
        <v>6.2000000000002053E-3</v>
      </c>
      <c r="H10" s="10">
        <f t="shared" si="1"/>
        <v>1.2074999999999996</v>
      </c>
      <c r="I10" s="11">
        <f t="shared" si="2"/>
        <v>1.0056772424999996E-3</v>
      </c>
      <c r="J10" s="11">
        <f t="shared" si="3"/>
        <v>1.1402236309523805E-5</v>
      </c>
      <c r="K10" s="11">
        <f t="shared" si="6"/>
        <v>1.6333703513392851E-7</v>
      </c>
      <c r="L10" s="11">
        <f t="shared" si="4"/>
        <v>7.6801073919973192E-6</v>
      </c>
      <c r="M10" s="11">
        <f t="shared" si="5"/>
        <v>0.12387269987092039</v>
      </c>
    </row>
    <row r="11" spans="1:15" s="12" customFormat="1" x14ac:dyDescent="0.25">
      <c r="A11" s="12" t="s">
        <v>306</v>
      </c>
      <c r="B11" s="12">
        <v>3.5280999999999998</v>
      </c>
      <c r="C11" s="12">
        <v>4.7691999999999997</v>
      </c>
      <c r="D11" s="12">
        <v>3.5318000000000001</v>
      </c>
      <c r="E11" s="12">
        <v>5.7700000000000001E-2</v>
      </c>
      <c r="F11" s="22">
        <v>6.0220000000000003E+23</v>
      </c>
      <c r="G11" s="12">
        <f t="shared" si="0"/>
        <v>3.7000000000002586E-3</v>
      </c>
      <c r="H11" s="12">
        <f t="shared" si="1"/>
        <v>1.2373999999999996</v>
      </c>
      <c r="I11" s="13">
        <f t="shared" si="2"/>
        <v>1.0305797265999998E-3</v>
      </c>
      <c r="J11" s="13">
        <f t="shared" si="3"/>
        <v>1.1684577399092968E-5</v>
      </c>
      <c r="K11" s="13">
        <f t="shared" si="6"/>
        <v>5.6183342993972025E-8</v>
      </c>
      <c r="L11" s="13">
        <f t="shared" si="4"/>
        <v>2.6417407875765646E-6</v>
      </c>
      <c r="M11" s="13">
        <f t="shared" si="5"/>
        <v>7.1398399664226481E-2</v>
      </c>
      <c r="N11" s="12">
        <f>AVERAGE(M11:M13)</f>
        <v>7.4397878959571132E-2</v>
      </c>
    </row>
    <row r="12" spans="1:15" s="12" customFormat="1" x14ac:dyDescent="0.25">
      <c r="A12" s="12" t="s">
        <v>307</v>
      </c>
      <c r="B12" s="12">
        <v>3.4807000000000001</v>
      </c>
      <c r="C12" s="12">
        <v>4.7878999999999996</v>
      </c>
      <c r="D12" s="12">
        <v>3.4853000000000001</v>
      </c>
      <c r="E12" s="12">
        <v>7.51E-2</v>
      </c>
      <c r="F12" s="24"/>
      <c r="G12" s="12">
        <f t="shared" si="0"/>
        <v>4.5999999999999375E-3</v>
      </c>
      <c r="H12" s="12">
        <f t="shared" si="1"/>
        <v>1.3025999999999995</v>
      </c>
      <c r="I12" s="13">
        <f t="shared" si="2"/>
        <v>1.0848821333999995E-3</v>
      </c>
      <c r="J12" s="13">
        <f t="shared" si="3"/>
        <v>1.2300250945578225E-5</v>
      </c>
      <c r="K12" s="13">
        <f t="shared" si="6"/>
        <v>7.6979070501077064E-8</v>
      </c>
      <c r="L12" s="13">
        <f t="shared" si="4"/>
        <v>3.6195558949606437E-6</v>
      </c>
      <c r="M12" s="13">
        <f t="shared" si="5"/>
        <v>7.868599771653681E-2</v>
      </c>
      <c r="N12" s="12">
        <f>_xlfn.STDEV.P(M11:M13)</f>
        <v>3.1115607112342071E-3</v>
      </c>
    </row>
    <row r="13" spans="1:15" s="12" customFormat="1" x14ac:dyDescent="0.25">
      <c r="A13" s="12" t="s">
        <v>308</v>
      </c>
      <c r="B13" s="12">
        <v>3.5042</v>
      </c>
      <c r="C13" s="12">
        <v>5.0659000000000001</v>
      </c>
      <c r="D13" s="12">
        <v>3.5087000000000002</v>
      </c>
      <c r="E13" s="12">
        <v>5.7099999999999998E-2</v>
      </c>
      <c r="F13" s="24"/>
      <c r="G13" s="12">
        <f t="shared" si="0"/>
        <v>4.5000000000001705E-3</v>
      </c>
      <c r="H13" s="12">
        <f t="shared" si="1"/>
        <v>1.5571999999999999</v>
      </c>
      <c r="I13" s="13">
        <f t="shared" si="2"/>
        <v>1.2969280347999998E-3</v>
      </c>
      <c r="J13" s="13">
        <f t="shared" si="3"/>
        <v>1.4704399487528342E-5</v>
      </c>
      <c r="K13" s="13">
        <f t="shared" si="6"/>
        <v>6.9968434228155691E-8</v>
      </c>
      <c r="L13" s="13">
        <f t="shared" si="4"/>
        <v>3.2899157774078807E-6</v>
      </c>
      <c r="M13" s="13">
        <f t="shared" si="5"/>
        <v>7.3109239497950132E-2</v>
      </c>
    </row>
    <row r="14" spans="1:15" s="14" customFormat="1" x14ac:dyDescent="0.25">
      <c r="F14" s="24"/>
      <c r="G14" s="14">
        <f t="shared" si="0"/>
        <v>0</v>
      </c>
      <c r="H14" s="14">
        <f t="shared" si="1"/>
        <v>0</v>
      </c>
      <c r="I14" s="15">
        <f t="shared" si="2"/>
        <v>0</v>
      </c>
      <c r="J14" s="15">
        <f t="shared" si="3"/>
        <v>0</v>
      </c>
      <c r="K14" s="15">
        <f t="shared" si="6"/>
        <v>0</v>
      </c>
      <c r="L14" s="15">
        <f t="shared" si="4"/>
        <v>0</v>
      </c>
      <c r="M14" s="15" t="e">
        <f t="shared" si="5"/>
        <v>#DIV/0!</v>
      </c>
      <c r="N14" s="14" t="e">
        <f>AVERAGE(M14:M16)</f>
        <v>#DIV/0!</v>
      </c>
    </row>
    <row r="15" spans="1:15" s="14" customFormat="1" x14ac:dyDescent="0.25">
      <c r="F15" s="24"/>
      <c r="G15" s="14">
        <f t="shared" si="0"/>
        <v>0</v>
      </c>
      <c r="H15" s="14">
        <f t="shared" si="1"/>
        <v>0</v>
      </c>
      <c r="I15" s="15">
        <f t="shared" si="2"/>
        <v>0</v>
      </c>
      <c r="J15" s="15">
        <f t="shared" si="3"/>
        <v>0</v>
      </c>
      <c r="K15" s="15">
        <f t="shared" si="6"/>
        <v>0</v>
      </c>
      <c r="L15" s="15">
        <f t="shared" si="4"/>
        <v>0</v>
      </c>
      <c r="M15" s="15" t="e">
        <f t="shared" si="5"/>
        <v>#DIV/0!</v>
      </c>
      <c r="N15" s="14" t="e">
        <f>_xlfn.STDEV.P(M14:M16)</f>
        <v>#DIV/0!</v>
      </c>
    </row>
    <row r="16" spans="1:15" s="14" customFormat="1" x14ac:dyDescent="0.25">
      <c r="F16" s="24"/>
      <c r="G16" s="14">
        <f t="shared" si="0"/>
        <v>0</v>
      </c>
      <c r="H16" s="14">
        <f t="shared" si="1"/>
        <v>0</v>
      </c>
      <c r="I16" s="15">
        <f t="shared" si="2"/>
        <v>0</v>
      </c>
      <c r="J16" s="15">
        <f t="shared" si="3"/>
        <v>0</v>
      </c>
      <c r="K16" s="15">
        <f t="shared" si="6"/>
        <v>0</v>
      </c>
      <c r="L16" s="15">
        <f t="shared" si="4"/>
        <v>0</v>
      </c>
      <c r="M16" s="15" t="e">
        <f t="shared" si="5"/>
        <v>#DIV/0!</v>
      </c>
    </row>
    <row r="17" spans="5:14" s="16" customFormat="1" x14ac:dyDescent="0.25">
      <c r="F17" s="24"/>
      <c r="G17" s="16">
        <f t="shared" si="0"/>
        <v>0</v>
      </c>
      <c r="H17" s="16">
        <f t="shared" si="1"/>
        <v>0</v>
      </c>
      <c r="I17" s="17">
        <f t="shared" si="2"/>
        <v>0</v>
      </c>
      <c r="J17" s="17">
        <f t="shared" si="3"/>
        <v>0</v>
      </c>
      <c r="K17" s="17">
        <f t="shared" si="6"/>
        <v>0</v>
      </c>
      <c r="L17" s="17">
        <f t="shared" si="4"/>
        <v>0</v>
      </c>
      <c r="M17" s="17" t="e">
        <f t="shared" si="5"/>
        <v>#DIV/0!</v>
      </c>
      <c r="N17" s="20" t="e">
        <f>AVERAGE(M17:M19)</f>
        <v>#DIV/0!</v>
      </c>
    </row>
    <row r="18" spans="5:14" s="16" customFormat="1" x14ac:dyDescent="0.25">
      <c r="F18" s="24"/>
      <c r="G18" s="16">
        <f t="shared" si="0"/>
        <v>0</v>
      </c>
      <c r="H18" s="16">
        <f t="shared" si="1"/>
        <v>0</v>
      </c>
      <c r="I18" s="17">
        <f t="shared" si="2"/>
        <v>0</v>
      </c>
      <c r="J18" s="17">
        <f t="shared" si="3"/>
        <v>0</v>
      </c>
      <c r="K18" s="17">
        <f t="shared" si="6"/>
        <v>0</v>
      </c>
      <c r="L18" s="17">
        <f t="shared" si="4"/>
        <v>0</v>
      </c>
      <c r="M18" s="17" t="e">
        <f t="shared" si="5"/>
        <v>#DIV/0!</v>
      </c>
      <c r="N18" s="20" t="e">
        <f>_xlfn.STDEV.P(M17:M19)</f>
        <v>#DIV/0!</v>
      </c>
    </row>
    <row r="19" spans="5:14" s="16" customFormat="1" x14ac:dyDescent="0.25">
      <c r="E19" s="30"/>
      <c r="F19" s="38"/>
      <c r="G19" s="34">
        <f t="shared" si="0"/>
        <v>0</v>
      </c>
      <c r="H19" s="16">
        <f t="shared" si="1"/>
        <v>0</v>
      </c>
      <c r="I19" s="17">
        <f t="shared" si="2"/>
        <v>0</v>
      </c>
      <c r="J19" s="17">
        <f t="shared" si="3"/>
        <v>0</v>
      </c>
      <c r="K19" s="17">
        <f t="shared" si="6"/>
        <v>0</v>
      </c>
      <c r="L19" s="17">
        <f t="shared" si="4"/>
        <v>0</v>
      </c>
      <c r="M19" s="17" t="e">
        <f t="shared" si="5"/>
        <v>#DIV/0!</v>
      </c>
    </row>
    <row r="20" spans="5:14" s="29" customFormat="1" x14ac:dyDescent="0.25">
      <c r="E20" s="31"/>
      <c r="F20" s="38"/>
      <c r="G20" s="35">
        <f t="shared" si="0"/>
        <v>0</v>
      </c>
      <c r="H20" s="29">
        <f t="shared" si="1"/>
        <v>0</v>
      </c>
      <c r="I20" s="29">
        <f t="shared" si="2"/>
        <v>0</v>
      </c>
      <c r="J20" s="29">
        <f t="shared" si="3"/>
        <v>0</v>
      </c>
      <c r="K20" s="29">
        <f t="shared" si="6"/>
        <v>0</v>
      </c>
      <c r="L20" s="29">
        <f t="shared" si="4"/>
        <v>0</v>
      </c>
      <c r="M20" s="29" t="e">
        <f t="shared" si="5"/>
        <v>#DIV/0!</v>
      </c>
      <c r="N20" s="39" t="e">
        <f>AVERAGE(M20:M22)</f>
        <v>#DIV/0!</v>
      </c>
    </row>
    <row r="21" spans="5:14" s="29" customFormat="1" x14ac:dyDescent="0.25">
      <c r="E21" s="31"/>
      <c r="F21" s="38"/>
      <c r="G21" s="35">
        <f t="shared" si="0"/>
        <v>0</v>
      </c>
      <c r="H21" s="29">
        <f t="shared" si="1"/>
        <v>0</v>
      </c>
      <c r="I21" s="29">
        <f t="shared" si="2"/>
        <v>0</v>
      </c>
      <c r="J21" s="29">
        <f t="shared" si="3"/>
        <v>0</v>
      </c>
      <c r="K21" s="29">
        <f t="shared" si="6"/>
        <v>0</v>
      </c>
      <c r="L21" s="29">
        <f t="shared" si="4"/>
        <v>0</v>
      </c>
      <c r="M21" s="29" t="e">
        <f t="shared" si="5"/>
        <v>#DIV/0!</v>
      </c>
      <c r="N21" s="39" t="e">
        <f>_xlfn.STDEV.P(M20:M22)</f>
        <v>#DIV/0!</v>
      </c>
    </row>
    <row r="22" spans="5:14" s="29" customFormat="1" x14ac:dyDescent="0.25">
      <c r="E22" s="31"/>
      <c r="F22" s="38"/>
      <c r="G22" s="35">
        <f t="shared" si="0"/>
        <v>0</v>
      </c>
      <c r="H22" s="29">
        <f t="shared" si="1"/>
        <v>0</v>
      </c>
      <c r="I22" s="29">
        <f t="shared" si="2"/>
        <v>0</v>
      </c>
      <c r="J22" s="29">
        <f t="shared" si="3"/>
        <v>0</v>
      </c>
      <c r="K22" s="29">
        <f t="shared" si="6"/>
        <v>0</v>
      </c>
      <c r="L22" s="29">
        <f t="shared" si="4"/>
        <v>0</v>
      </c>
      <c r="M22" s="29" t="e">
        <f t="shared" si="5"/>
        <v>#DIV/0!</v>
      </c>
    </row>
    <row r="23" spans="5:14" s="27" customFormat="1" x14ac:dyDescent="0.25">
      <c r="E23" s="32"/>
      <c r="F23" s="38"/>
      <c r="G23" s="36">
        <f t="shared" si="0"/>
        <v>0</v>
      </c>
      <c r="H23" s="27">
        <f t="shared" si="1"/>
        <v>0</v>
      </c>
      <c r="I23" s="27">
        <f t="shared" si="2"/>
        <v>0</v>
      </c>
      <c r="J23" s="27">
        <f t="shared" si="3"/>
        <v>0</v>
      </c>
      <c r="K23" s="27">
        <f t="shared" si="6"/>
        <v>0</v>
      </c>
      <c r="L23" s="27">
        <f t="shared" si="4"/>
        <v>0</v>
      </c>
      <c r="M23" s="27" t="e">
        <f t="shared" si="5"/>
        <v>#DIV/0!</v>
      </c>
      <c r="N23" s="40" t="e">
        <f>AVERAGE(M23:M25)</f>
        <v>#DIV/0!</v>
      </c>
    </row>
    <row r="24" spans="5:14" s="27" customFormat="1" x14ac:dyDescent="0.25">
      <c r="E24" s="32"/>
      <c r="F24" s="38"/>
      <c r="G24" s="36">
        <f t="shared" si="0"/>
        <v>0</v>
      </c>
      <c r="H24" s="27">
        <f t="shared" si="1"/>
        <v>0</v>
      </c>
      <c r="I24" s="27">
        <f t="shared" si="2"/>
        <v>0</v>
      </c>
      <c r="J24" s="27">
        <f t="shared" si="3"/>
        <v>0</v>
      </c>
      <c r="K24" s="27">
        <f t="shared" si="6"/>
        <v>0</v>
      </c>
      <c r="L24" s="27">
        <f t="shared" si="4"/>
        <v>0</v>
      </c>
      <c r="M24" s="27" t="e">
        <f t="shared" si="5"/>
        <v>#DIV/0!</v>
      </c>
      <c r="N24" s="40" t="e">
        <f>_xlfn.STDEV.P(M23:M25)</f>
        <v>#DIV/0!</v>
      </c>
    </row>
    <row r="25" spans="5:14" s="27" customFormat="1" x14ac:dyDescent="0.25">
      <c r="E25" s="32"/>
      <c r="F25" s="38"/>
      <c r="G25" s="36">
        <f t="shared" si="0"/>
        <v>0</v>
      </c>
      <c r="H25" s="27">
        <f t="shared" si="1"/>
        <v>0</v>
      </c>
      <c r="I25" s="27">
        <f t="shared" si="2"/>
        <v>0</v>
      </c>
      <c r="J25" s="27">
        <f t="shared" si="3"/>
        <v>0</v>
      </c>
      <c r="K25" s="27">
        <f t="shared" si="6"/>
        <v>0</v>
      </c>
      <c r="L25" s="27">
        <f t="shared" si="4"/>
        <v>0</v>
      </c>
      <c r="M25" s="27" t="e">
        <f t="shared" si="5"/>
        <v>#DIV/0!</v>
      </c>
    </row>
    <row r="26" spans="5:14" s="43" customFormat="1" x14ac:dyDescent="0.25">
      <c r="F26" s="38"/>
      <c r="G26" s="43">
        <f t="shared" si="0"/>
        <v>0</v>
      </c>
      <c r="H26" s="43">
        <f t="shared" si="1"/>
        <v>0</v>
      </c>
      <c r="I26" s="43">
        <f t="shared" si="2"/>
        <v>0</v>
      </c>
      <c r="J26" s="43">
        <f t="shared" si="3"/>
        <v>0</v>
      </c>
      <c r="K26" s="43">
        <f t="shared" si="6"/>
        <v>0</v>
      </c>
      <c r="L26" s="43">
        <f t="shared" si="4"/>
        <v>0</v>
      </c>
      <c r="M26" s="43" t="e">
        <f t="shared" si="5"/>
        <v>#DIV/0!</v>
      </c>
      <c r="N26" s="43" t="e">
        <f>AVERAGE(M26:M28)</f>
        <v>#DIV/0!</v>
      </c>
    </row>
    <row r="27" spans="5:14" s="43" customFormat="1" x14ac:dyDescent="0.25">
      <c r="F27" s="38"/>
      <c r="G27" s="43">
        <f t="shared" si="0"/>
        <v>0</v>
      </c>
      <c r="H27" s="43">
        <f t="shared" si="1"/>
        <v>0</v>
      </c>
      <c r="I27" s="43">
        <f t="shared" si="2"/>
        <v>0</v>
      </c>
      <c r="J27" s="43">
        <f t="shared" si="3"/>
        <v>0</v>
      </c>
      <c r="K27" s="43">
        <f t="shared" si="6"/>
        <v>0</v>
      </c>
      <c r="L27" s="43">
        <f t="shared" si="4"/>
        <v>0</v>
      </c>
      <c r="M27" s="43" t="e">
        <f t="shared" si="5"/>
        <v>#DIV/0!</v>
      </c>
      <c r="N27" s="43" t="e">
        <f>STDEV(M26:M28)</f>
        <v>#DIV/0!</v>
      </c>
    </row>
    <row r="28" spans="5:14" s="43" customFormat="1" x14ac:dyDescent="0.25">
      <c r="F28" s="38"/>
      <c r="G28" s="43">
        <f t="shared" si="0"/>
        <v>0</v>
      </c>
      <c r="H28" s="43">
        <f t="shared" si="1"/>
        <v>0</v>
      </c>
      <c r="I28" s="43">
        <f t="shared" si="2"/>
        <v>0</v>
      </c>
      <c r="J28" s="43">
        <f t="shared" si="3"/>
        <v>0</v>
      </c>
      <c r="K28" s="43">
        <f t="shared" si="6"/>
        <v>0</v>
      </c>
      <c r="L28" s="43">
        <f t="shared" si="4"/>
        <v>0</v>
      </c>
      <c r="M28" s="43" t="e">
        <f t="shared" si="5"/>
        <v>#DIV/0!</v>
      </c>
    </row>
    <row r="29" spans="5:14" s="42" customFormat="1" x14ac:dyDescent="0.25">
      <c r="F29" s="38"/>
      <c r="G29" s="42">
        <f t="shared" si="0"/>
        <v>0</v>
      </c>
      <c r="H29" s="42">
        <f t="shared" si="1"/>
        <v>0</v>
      </c>
      <c r="I29" s="42">
        <f t="shared" si="2"/>
        <v>0</v>
      </c>
      <c r="J29" s="42">
        <f t="shared" si="3"/>
        <v>0</v>
      </c>
      <c r="K29" s="42">
        <f t="shared" si="6"/>
        <v>0</v>
      </c>
      <c r="L29" s="42">
        <f t="shared" si="4"/>
        <v>0</v>
      </c>
      <c r="M29" s="42" t="e">
        <f t="shared" si="5"/>
        <v>#DIV/0!</v>
      </c>
      <c r="N29" s="42" t="e">
        <f>AVERAGE(M29:M31)</f>
        <v>#DIV/0!</v>
      </c>
    </row>
    <row r="30" spans="5:14" s="42" customFormat="1" x14ac:dyDescent="0.25">
      <c r="F30" s="38"/>
      <c r="G30" s="42">
        <f t="shared" si="0"/>
        <v>0</v>
      </c>
      <c r="H30" s="42">
        <f t="shared" si="1"/>
        <v>0</v>
      </c>
      <c r="I30" s="42">
        <f t="shared" si="2"/>
        <v>0</v>
      </c>
      <c r="J30" s="42">
        <f t="shared" si="3"/>
        <v>0</v>
      </c>
      <c r="K30" s="42">
        <f t="shared" si="6"/>
        <v>0</v>
      </c>
      <c r="L30" s="42">
        <f t="shared" si="4"/>
        <v>0</v>
      </c>
      <c r="M30" s="42" t="e">
        <f t="shared" si="5"/>
        <v>#DIV/0!</v>
      </c>
      <c r="N30" s="42" t="e">
        <f>STDEV(M29:M31)</f>
        <v>#DIV/0!</v>
      </c>
    </row>
    <row r="31" spans="5:14" s="42" customFormat="1" x14ac:dyDescent="0.25">
      <c r="F31" s="38"/>
      <c r="G31" s="42">
        <f t="shared" si="0"/>
        <v>0</v>
      </c>
      <c r="H31" s="42">
        <f t="shared" si="1"/>
        <v>0</v>
      </c>
      <c r="I31" s="42">
        <f t="shared" si="2"/>
        <v>0</v>
      </c>
      <c r="J31" s="42">
        <f t="shared" si="3"/>
        <v>0</v>
      </c>
      <c r="K31" s="42">
        <f t="shared" si="6"/>
        <v>0</v>
      </c>
      <c r="L31" s="42">
        <f t="shared" si="4"/>
        <v>0</v>
      </c>
      <c r="M31" s="42" t="e">
        <f t="shared" si="5"/>
        <v>#DIV/0!</v>
      </c>
    </row>
  </sheetData>
  <phoneticPr fontId="5" type="noConversion"/>
  <pageMargins left="0.7" right="0.7" top="0.75" bottom="0.75" header="0.3" footer="0.3"/>
  <pageSetup paperSize="9" orientation="portrait" verticalDpi="0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74618B-E13F-4DBC-BB25-2D63D24B7FBF}">
  <dimension ref="A1:O31"/>
  <sheetViews>
    <sheetView workbookViewId="0">
      <selection sqref="A1:XFD1048576"/>
    </sheetView>
  </sheetViews>
  <sheetFormatPr defaultRowHeight="15" x14ac:dyDescent="0.25"/>
  <cols>
    <col min="1" max="1" width="14.42578125" customWidth="1"/>
    <col min="2" max="2" width="14.5703125" customWidth="1"/>
    <col min="3" max="3" width="16.85546875" customWidth="1"/>
    <col min="4" max="4" width="13.5703125" customWidth="1"/>
    <col min="5" max="5" width="13" customWidth="1"/>
    <col min="6" max="6" width="19.42578125" bestFit="1" customWidth="1"/>
  </cols>
  <sheetData>
    <row r="1" spans="1:15" ht="22.5" customHeight="1" x14ac:dyDescent="0.25">
      <c r="A1" s="1" t="s">
        <v>2</v>
      </c>
      <c r="B1" s="2" t="s">
        <v>12</v>
      </c>
      <c r="C1" s="2" t="s">
        <v>1</v>
      </c>
      <c r="D1" s="2" t="s">
        <v>0</v>
      </c>
      <c r="E1" s="2" t="s">
        <v>7</v>
      </c>
      <c r="F1" s="3" t="s">
        <v>3</v>
      </c>
      <c r="G1" s="4" t="s">
        <v>4</v>
      </c>
      <c r="H1" s="4" t="s">
        <v>17</v>
      </c>
      <c r="I1" s="4" t="s">
        <v>5</v>
      </c>
      <c r="J1" s="4" t="s">
        <v>6</v>
      </c>
      <c r="K1" s="4" t="s">
        <v>8</v>
      </c>
      <c r="L1" s="4" t="s">
        <v>9</v>
      </c>
      <c r="M1" s="4" t="s">
        <v>10</v>
      </c>
      <c r="N1" s="19" t="s">
        <v>35</v>
      </c>
      <c r="O1" s="18"/>
    </row>
    <row r="2" spans="1:15" s="5" customFormat="1" x14ac:dyDescent="0.25">
      <c r="A2" s="5" t="s">
        <v>309</v>
      </c>
      <c r="B2" s="5">
        <v>3.4592000000000001</v>
      </c>
      <c r="C2" s="5">
        <v>4.7323000000000004</v>
      </c>
      <c r="D2" s="5">
        <v>3.4641000000000002</v>
      </c>
      <c r="E2" s="5">
        <v>0</v>
      </c>
      <c r="F2" s="21" t="s">
        <v>16</v>
      </c>
      <c r="G2" s="5">
        <f>D2-B2</f>
        <v>4.9000000000001265E-3</v>
      </c>
      <c r="H2" s="5">
        <f>C2-B2-G2</f>
        <v>1.2682000000000002</v>
      </c>
      <c r="I2" s="6">
        <f>(H2*$F$3)/100</f>
        <v>5.1471735890000014E-4</v>
      </c>
      <c r="J2" s="6">
        <f>I2/$F$9</f>
        <v>5.8357977199546502E-6</v>
      </c>
      <c r="K2" s="6">
        <f>(E2*J2)/12</f>
        <v>0</v>
      </c>
      <c r="L2" s="6">
        <f>K2*$F$7</f>
        <v>0</v>
      </c>
      <c r="M2" s="6">
        <f>(L2/G2)*100</f>
        <v>0</v>
      </c>
      <c r="N2" s="5">
        <f>AVERAGE(M2:M4)</f>
        <v>0</v>
      </c>
    </row>
    <row r="3" spans="1:15" s="5" customFormat="1" x14ac:dyDescent="0.25">
      <c r="A3" s="5" t="s">
        <v>310</v>
      </c>
      <c r="B3" s="5">
        <v>3.5123000000000002</v>
      </c>
      <c r="C3" s="5">
        <v>4.8840000000000003</v>
      </c>
      <c r="D3" s="5">
        <v>3.5173000000000001</v>
      </c>
      <c r="E3" s="5">
        <v>0</v>
      </c>
      <c r="F3" s="22">
        <v>4.0586450000000003E-2</v>
      </c>
      <c r="G3" s="5">
        <f t="shared" ref="G3:G31" si="0">D3-B3</f>
        <v>4.9999999999998934E-3</v>
      </c>
      <c r="H3" s="5">
        <f t="shared" ref="H3:H31" si="1">C3-B3-G3</f>
        <v>1.3667000000000002</v>
      </c>
      <c r="I3" s="6">
        <f t="shared" ref="I3:I31" si="2">(H3*$F$3)/100</f>
        <v>5.546950121500002E-4</v>
      </c>
      <c r="J3" s="6">
        <f t="shared" ref="J3:J31" si="3">I3/$F$9</f>
        <v>6.2890590946712038E-6</v>
      </c>
      <c r="K3" s="6">
        <f>(E3*J3)/12</f>
        <v>0</v>
      </c>
      <c r="L3" s="6">
        <f t="shared" ref="L3:L31" si="4">K3*$F$7</f>
        <v>0</v>
      </c>
      <c r="M3" s="6">
        <f t="shared" ref="M3:M31" si="5">(L3/G3)*100</f>
        <v>0</v>
      </c>
      <c r="N3" s="5">
        <f>_xlfn.STDEV.P(M2:M4)</f>
        <v>0</v>
      </c>
    </row>
    <row r="4" spans="1:15" s="5" customFormat="1" x14ac:dyDescent="0.25">
      <c r="A4" s="5" t="s">
        <v>311</v>
      </c>
      <c r="B4" s="5">
        <v>3.532</v>
      </c>
      <c r="C4" s="5">
        <v>4.6241000000000003</v>
      </c>
      <c r="D4" s="5">
        <v>3.5369999999999999</v>
      </c>
      <c r="E4" s="5">
        <v>0</v>
      </c>
      <c r="F4" s="23"/>
      <c r="G4" s="5">
        <f t="shared" si="0"/>
        <v>4.9999999999998934E-3</v>
      </c>
      <c r="H4" s="5">
        <f t="shared" si="1"/>
        <v>1.0871000000000004</v>
      </c>
      <c r="I4" s="6">
        <f t="shared" si="2"/>
        <v>4.4121529795000019E-4</v>
      </c>
      <c r="J4" s="6">
        <f t="shared" si="3"/>
        <v>5.0024410198412718E-6</v>
      </c>
      <c r="K4" s="6">
        <f>(E4*J4)/12</f>
        <v>0</v>
      </c>
      <c r="L4" s="6">
        <f t="shared" si="4"/>
        <v>0</v>
      </c>
      <c r="M4" s="6">
        <f t="shared" si="5"/>
        <v>0</v>
      </c>
      <c r="N4" s="7"/>
    </row>
    <row r="5" spans="1:15" s="8" customFormat="1" x14ac:dyDescent="0.25">
      <c r="A5" s="8" t="s">
        <v>312</v>
      </c>
      <c r="B5" s="8">
        <v>3.5047000000000001</v>
      </c>
      <c r="C5" s="8">
        <v>4.9005999999999998</v>
      </c>
      <c r="D5" s="8">
        <v>3.5085000000000002</v>
      </c>
      <c r="E5" s="8">
        <v>0.34250000000000003</v>
      </c>
      <c r="F5" s="24"/>
      <c r="G5" s="8">
        <f t="shared" si="0"/>
        <v>3.8000000000000256E-3</v>
      </c>
      <c r="H5" s="8">
        <f t="shared" si="1"/>
        <v>1.3920999999999997</v>
      </c>
      <c r="I5" s="9">
        <f t="shared" si="2"/>
        <v>5.6500397044999988E-4</v>
      </c>
      <c r="J5" s="9">
        <f t="shared" si="3"/>
        <v>6.405940708049885E-6</v>
      </c>
      <c r="K5" s="9">
        <f t="shared" ref="K5:K31" si="6">E5*J5/12</f>
        <v>1.8283622437559048E-7</v>
      </c>
      <c r="L5" s="9">
        <f t="shared" si="4"/>
        <v>8.5969592701402643E-6</v>
      </c>
      <c r="M5" s="9">
        <f t="shared" si="5"/>
        <v>0.22623577026684755</v>
      </c>
      <c r="N5" s="8">
        <f>AVERAGE(M5:M7)</f>
        <v>0.21980939628363738</v>
      </c>
    </row>
    <row r="6" spans="1:15" s="8" customFormat="1" x14ac:dyDescent="0.25">
      <c r="A6" s="8" t="s">
        <v>313</v>
      </c>
      <c r="B6" s="8">
        <v>3.4803000000000002</v>
      </c>
      <c r="C6" s="8">
        <v>4.8808999999999996</v>
      </c>
      <c r="D6" s="8">
        <v>3.4834999999999998</v>
      </c>
      <c r="E6" s="8">
        <v>0.3</v>
      </c>
      <c r="F6" s="23" t="s">
        <v>13</v>
      </c>
      <c r="G6" s="8">
        <f t="shared" si="0"/>
        <v>3.1999999999996476E-3</v>
      </c>
      <c r="H6" s="8">
        <f t="shared" si="1"/>
        <v>1.3973999999999998</v>
      </c>
      <c r="I6" s="9">
        <f t="shared" si="2"/>
        <v>5.6715505230000001E-4</v>
      </c>
      <c r="J6" s="9">
        <f t="shared" si="3"/>
        <v>6.4303293911564627E-6</v>
      </c>
      <c r="K6" s="9">
        <f t="shared" si="6"/>
        <v>1.6075823477891158E-7</v>
      </c>
      <c r="L6" s="9">
        <f t="shared" si="4"/>
        <v>7.5588521993044233E-6</v>
      </c>
      <c r="M6" s="9">
        <f t="shared" si="5"/>
        <v>0.23621413122828927</v>
      </c>
      <c r="N6" s="8">
        <f>_xlfn.STDEV.P(M5:M7)</f>
        <v>1.66500565169438E-2</v>
      </c>
      <c r="O6" s="8" t="s">
        <v>324</v>
      </c>
    </row>
    <row r="7" spans="1:15" s="8" customFormat="1" x14ac:dyDescent="0.25">
      <c r="A7" s="8" t="s">
        <v>314</v>
      </c>
      <c r="B7" s="8">
        <v>3.5185</v>
      </c>
      <c r="C7" s="8">
        <v>4.8037999999999998</v>
      </c>
      <c r="D7" s="8">
        <v>3.5226000000000002</v>
      </c>
      <c r="E7" s="8">
        <v>0.34960000000000002</v>
      </c>
      <c r="F7" s="24">
        <v>47.02</v>
      </c>
      <c r="G7" s="8">
        <f t="shared" si="0"/>
        <v>4.1000000000002146E-3</v>
      </c>
      <c r="H7" s="8">
        <f t="shared" si="1"/>
        <v>1.2811999999999997</v>
      </c>
      <c r="I7" s="9">
        <f t="shared" si="2"/>
        <v>5.1999359739999997E-4</v>
      </c>
      <c r="J7" s="9">
        <f t="shared" si="3"/>
        <v>5.8956190181405889E-6</v>
      </c>
      <c r="K7" s="9">
        <f t="shared" si="6"/>
        <v>1.7175903406182918E-7</v>
      </c>
      <c r="L7" s="9">
        <f t="shared" si="4"/>
        <v>8.0761097815872093E-6</v>
      </c>
      <c r="M7" s="9">
        <f t="shared" si="5"/>
        <v>0.19697828735577527</v>
      </c>
    </row>
    <row r="8" spans="1:15" s="10" customFormat="1" x14ac:dyDescent="0.25">
      <c r="A8" s="10" t="s">
        <v>315</v>
      </c>
      <c r="B8" s="10">
        <v>3.5438999999999998</v>
      </c>
      <c r="C8" s="10">
        <v>4.8780000000000001</v>
      </c>
      <c r="D8" s="10">
        <v>3.5485000000000002</v>
      </c>
      <c r="E8" s="10">
        <v>1.9842</v>
      </c>
      <c r="F8" s="23" t="s">
        <v>14</v>
      </c>
      <c r="G8" s="10">
        <f t="shared" si="0"/>
        <v>4.6000000000003816E-3</v>
      </c>
      <c r="H8" s="10">
        <f t="shared" si="1"/>
        <v>1.3294999999999999</v>
      </c>
      <c r="I8" s="11">
        <f t="shared" si="2"/>
        <v>5.3959685275E-4</v>
      </c>
      <c r="J8" s="11">
        <f t="shared" si="3"/>
        <v>6.1178781490929701E-6</v>
      </c>
      <c r="K8" s="11">
        <f t="shared" si="6"/>
        <v>1.0115911519525226E-6</v>
      </c>
      <c r="L8" s="11">
        <f t="shared" si="4"/>
        <v>4.7565015964807617E-5</v>
      </c>
      <c r="M8" s="11">
        <f t="shared" si="5"/>
        <v>1.034022086191384</v>
      </c>
      <c r="N8" s="45">
        <f>AVERAGE(M8:M10)</f>
        <v>1.0461959124574767</v>
      </c>
    </row>
    <row r="9" spans="1:15" s="10" customFormat="1" x14ac:dyDescent="0.25">
      <c r="A9" s="10" t="s">
        <v>316</v>
      </c>
      <c r="B9" s="10">
        <v>3.4990000000000001</v>
      </c>
      <c r="C9" s="10">
        <v>4.8737000000000004</v>
      </c>
      <c r="D9" s="10">
        <v>3.5028999999999999</v>
      </c>
      <c r="E9" s="10">
        <v>1.9</v>
      </c>
      <c r="F9" s="25">
        <v>88.2</v>
      </c>
      <c r="G9" s="10">
        <f t="shared" si="0"/>
        <v>3.8999999999997925E-3</v>
      </c>
      <c r="H9" s="10">
        <f t="shared" si="1"/>
        <v>1.3708000000000005</v>
      </c>
      <c r="I9" s="11">
        <f t="shared" si="2"/>
        <v>5.5635905660000027E-4</v>
      </c>
      <c r="J9" s="11">
        <f t="shared" si="3"/>
        <v>6.3079258117913862E-6</v>
      </c>
      <c r="K9" s="11">
        <f t="shared" si="6"/>
        <v>9.9875492020030278E-7</v>
      </c>
      <c r="L9" s="11">
        <f t="shared" si="4"/>
        <v>4.6961456347818237E-5</v>
      </c>
      <c r="M9" s="11">
        <f t="shared" si="5"/>
        <v>1.2041399063543778</v>
      </c>
      <c r="N9" s="26">
        <f>_xlfn.STDEV.P(M8:M10)</f>
        <v>0.12428924467436864</v>
      </c>
      <c r="O9" s="10" t="s">
        <v>324</v>
      </c>
    </row>
    <row r="10" spans="1:15" s="10" customFormat="1" x14ac:dyDescent="0.25">
      <c r="A10" s="10" t="s">
        <v>317</v>
      </c>
      <c r="B10" s="10">
        <v>3.4891999999999999</v>
      </c>
      <c r="C10" s="10">
        <v>4.7556000000000003</v>
      </c>
      <c r="D10" s="10">
        <v>3.4940000000000002</v>
      </c>
      <c r="E10" s="10">
        <v>1.9</v>
      </c>
      <c r="F10" s="23" t="s">
        <v>15</v>
      </c>
      <c r="G10" s="10">
        <f t="shared" si="0"/>
        <v>4.8000000000003595E-3</v>
      </c>
      <c r="H10" s="10">
        <f t="shared" si="1"/>
        <v>1.2616000000000001</v>
      </c>
      <c r="I10" s="11">
        <f t="shared" si="2"/>
        <v>5.1203865320000009E-4</v>
      </c>
      <c r="J10" s="11">
        <f t="shared" si="3"/>
        <v>5.8054269070294791E-6</v>
      </c>
      <c r="K10" s="11">
        <f t="shared" si="6"/>
        <v>9.1919259361300086E-7</v>
      </c>
      <c r="L10" s="11">
        <f t="shared" si="4"/>
        <v>4.3220435751683302E-5</v>
      </c>
      <c r="M10" s="11">
        <f t="shared" si="5"/>
        <v>0.90042574482666804</v>
      </c>
      <c r="O10" s="10" t="s">
        <v>324</v>
      </c>
    </row>
    <row r="11" spans="1:15" s="12" customFormat="1" x14ac:dyDescent="0.25">
      <c r="A11" s="12" t="s">
        <v>318</v>
      </c>
      <c r="B11" s="12">
        <v>3.4994999999999998</v>
      </c>
      <c r="C11" s="12">
        <v>4.8029999999999999</v>
      </c>
      <c r="D11" s="12">
        <v>3.5041000000000002</v>
      </c>
      <c r="E11" s="12">
        <v>0.29120000000000001</v>
      </c>
      <c r="F11" s="22">
        <v>6.0220000000000003E+23</v>
      </c>
      <c r="G11" s="12">
        <f t="shared" si="0"/>
        <v>4.6000000000003816E-3</v>
      </c>
      <c r="H11" s="12">
        <f t="shared" si="1"/>
        <v>1.2988999999999997</v>
      </c>
      <c r="I11" s="13">
        <f t="shared" si="2"/>
        <v>5.2717739904999995E-4</v>
      </c>
      <c r="J11" s="13">
        <f t="shared" si="3"/>
        <v>5.9770680164399082E-6</v>
      </c>
      <c r="K11" s="13">
        <f t="shared" si="6"/>
        <v>1.4504351719894179E-7</v>
      </c>
      <c r="L11" s="13">
        <f t="shared" si="4"/>
        <v>6.8199461786942436E-6</v>
      </c>
      <c r="M11" s="13">
        <f t="shared" si="5"/>
        <v>0.14825969953681908</v>
      </c>
      <c r="N11" s="12">
        <f>AVERAGE(M11:M13)</f>
        <v>0.16420884125699889</v>
      </c>
    </row>
    <row r="12" spans="1:15" s="12" customFormat="1" x14ac:dyDescent="0.25">
      <c r="A12" s="12" t="s">
        <v>319</v>
      </c>
      <c r="B12" s="12">
        <v>3.5047999999999999</v>
      </c>
      <c r="C12" s="12">
        <v>4.8228</v>
      </c>
      <c r="D12" s="12">
        <v>3.5091999999999999</v>
      </c>
      <c r="E12" s="12">
        <v>0.2515</v>
      </c>
      <c r="F12" s="24"/>
      <c r="G12" s="12">
        <f t="shared" si="0"/>
        <v>4.3999999999999595E-3</v>
      </c>
      <c r="H12" s="12">
        <f t="shared" si="1"/>
        <v>1.3136000000000001</v>
      </c>
      <c r="I12" s="13">
        <f t="shared" si="2"/>
        <v>5.3314360720000005E-4</v>
      </c>
      <c r="J12" s="13">
        <f t="shared" si="3"/>
        <v>6.0447120997732427E-6</v>
      </c>
      <c r="K12" s="13">
        <f t="shared" si="6"/>
        <v>1.2668709109108088E-7</v>
      </c>
      <c r="L12" s="13">
        <f t="shared" si="4"/>
        <v>5.9568270231026237E-6</v>
      </c>
      <c r="M12" s="13">
        <f t="shared" si="5"/>
        <v>0.13538243234324268</v>
      </c>
      <c r="N12" s="12">
        <f>_xlfn.STDEV.P(M11:M13)</f>
        <v>3.2094583691778054E-2</v>
      </c>
    </row>
    <row r="13" spans="1:15" s="12" customFormat="1" x14ac:dyDescent="0.25">
      <c r="A13" s="12" t="s">
        <v>320</v>
      </c>
      <c r="B13" s="12">
        <v>3.5045000000000002</v>
      </c>
      <c r="C13" s="12">
        <v>4.6962999999999999</v>
      </c>
      <c r="D13" s="12">
        <v>3.5093999999999999</v>
      </c>
      <c r="E13" s="12">
        <v>0.47849999999999998</v>
      </c>
      <c r="F13" s="24"/>
      <c r="G13" s="12">
        <f t="shared" si="0"/>
        <v>4.8999999999996824E-3</v>
      </c>
      <c r="H13" s="12">
        <f t="shared" si="1"/>
        <v>1.1869000000000001</v>
      </c>
      <c r="I13" s="13">
        <f t="shared" si="2"/>
        <v>4.8172057505000007E-4</v>
      </c>
      <c r="J13" s="13">
        <f t="shared" si="3"/>
        <v>5.461684524376418E-6</v>
      </c>
      <c r="K13" s="13">
        <f t="shared" si="6"/>
        <v>2.1778467040950965E-7</v>
      </c>
      <c r="L13" s="13">
        <f t="shared" si="4"/>
        <v>1.0240235202655145E-5</v>
      </c>
      <c r="M13" s="13">
        <f t="shared" si="5"/>
        <v>0.20898439189093487</v>
      </c>
    </row>
    <row r="14" spans="1:15" s="14" customFormat="1" x14ac:dyDescent="0.25">
      <c r="A14" s="14" t="s">
        <v>321</v>
      </c>
      <c r="B14" s="14">
        <v>3.5244</v>
      </c>
      <c r="C14" s="14">
        <v>4.8071000000000002</v>
      </c>
      <c r="D14" s="14">
        <v>3.5297999999999998</v>
      </c>
      <c r="E14" s="14">
        <v>1.4365000000000001</v>
      </c>
      <c r="F14" s="24"/>
      <c r="G14" s="14">
        <f t="shared" si="0"/>
        <v>5.3999999999998494E-3</v>
      </c>
      <c r="H14" s="14">
        <f t="shared" si="1"/>
        <v>1.2773000000000003</v>
      </c>
      <c r="I14" s="15">
        <f t="shared" si="2"/>
        <v>5.1841072585000019E-4</v>
      </c>
      <c r="J14" s="15">
        <f t="shared" si="3"/>
        <v>5.8776726286848091E-6</v>
      </c>
      <c r="K14" s="15">
        <f t="shared" si="6"/>
        <v>7.0360639425881084E-7</v>
      </c>
      <c r="L14" s="15">
        <f t="shared" si="4"/>
        <v>3.3083572658049291E-5</v>
      </c>
      <c r="M14" s="15">
        <f t="shared" si="5"/>
        <v>0.61265875292685579</v>
      </c>
      <c r="N14" s="14">
        <f>AVERAGE(M14:M16)</f>
        <v>0.62213821783487189</v>
      </c>
    </row>
    <row r="15" spans="1:15" s="14" customFormat="1" x14ac:dyDescent="0.25">
      <c r="A15" s="14" t="s">
        <v>322</v>
      </c>
      <c r="B15" s="14">
        <v>3.5286</v>
      </c>
      <c r="C15" s="14">
        <v>4.7702</v>
      </c>
      <c r="D15" s="14">
        <v>3.5327999999999999</v>
      </c>
      <c r="E15" s="14">
        <v>1.2365999999999999</v>
      </c>
      <c r="F15" s="24"/>
      <c r="G15" s="14">
        <f t="shared" si="0"/>
        <v>4.1999999999999815E-3</v>
      </c>
      <c r="H15" s="14">
        <f t="shared" si="1"/>
        <v>1.2374000000000001</v>
      </c>
      <c r="I15" s="15">
        <f t="shared" si="2"/>
        <v>5.0221673230000004E-4</v>
      </c>
      <c r="J15" s="15">
        <f t="shared" si="3"/>
        <v>5.6940672596371883E-6</v>
      </c>
      <c r="K15" s="15">
        <f t="shared" si="6"/>
        <v>5.8677363110561219E-7</v>
      </c>
      <c r="L15" s="15">
        <f t="shared" si="4"/>
        <v>2.7590096134585886E-5</v>
      </c>
      <c r="M15" s="15">
        <f t="shared" si="5"/>
        <v>0.65690705082347645</v>
      </c>
      <c r="N15" s="14">
        <f>_xlfn.STDEV.P(M14:M16)</f>
        <v>2.5418393210739288E-2</v>
      </c>
    </row>
    <row r="16" spans="1:15" s="14" customFormat="1" x14ac:dyDescent="0.25">
      <c r="A16" s="14" t="s">
        <v>323</v>
      </c>
      <c r="B16" s="14">
        <v>3.4704999999999999</v>
      </c>
      <c r="C16" s="14">
        <v>4.7872000000000003</v>
      </c>
      <c r="D16" s="14">
        <v>3.4758</v>
      </c>
      <c r="E16" s="14">
        <v>1.3378000000000001</v>
      </c>
      <c r="F16" s="24"/>
      <c r="G16" s="14">
        <f t="shared" si="0"/>
        <v>5.3000000000000824E-3</v>
      </c>
      <c r="H16" s="14">
        <f t="shared" si="1"/>
        <v>1.3114000000000003</v>
      </c>
      <c r="I16" s="15">
        <f t="shared" si="2"/>
        <v>5.3225070530000011E-4</v>
      </c>
      <c r="J16" s="15">
        <f t="shared" si="3"/>
        <v>6.0345884954648535E-6</v>
      </c>
      <c r="K16" s="15">
        <f t="shared" si="6"/>
        <v>6.7275604076940686E-7</v>
      </c>
      <c r="L16" s="15">
        <f t="shared" si="4"/>
        <v>3.1632989036977511E-5</v>
      </c>
      <c r="M16" s="15">
        <f t="shared" si="5"/>
        <v>0.59684884975428343</v>
      </c>
    </row>
    <row r="17" spans="5:14" s="16" customFormat="1" x14ac:dyDescent="0.25">
      <c r="F17" s="24"/>
      <c r="G17" s="16">
        <f t="shared" si="0"/>
        <v>0</v>
      </c>
      <c r="H17" s="16">
        <f t="shared" si="1"/>
        <v>0</v>
      </c>
      <c r="I17" s="17">
        <f t="shared" si="2"/>
        <v>0</v>
      </c>
      <c r="J17" s="17">
        <f t="shared" si="3"/>
        <v>0</v>
      </c>
      <c r="K17" s="17">
        <f t="shared" si="6"/>
        <v>0</v>
      </c>
      <c r="L17" s="17">
        <f t="shared" si="4"/>
        <v>0</v>
      </c>
      <c r="M17" s="17" t="e">
        <f t="shared" si="5"/>
        <v>#DIV/0!</v>
      </c>
      <c r="N17" s="20" t="e">
        <f>AVERAGE(M17:M19)</f>
        <v>#DIV/0!</v>
      </c>
    </row>
    <row r="18" spans="5:14" s="16" customFormat="1" x14ac:dyDescent="0.25">
      <c r="F18" s="24"/>
      <c r="G18" s="16">
        <f t="shared" si="0"/>
        <v>0</v>
      </c>
      <c r="H18" s="16">
        <f t="shared" si="1"/>
        <v>0</v>
      </c>
      <c r="I18" s="17">
        <f t="shared" si="2"/>
        <v>0</v>
      </c>
      <c r="J18" s="17">
        <f t="shared" si="3"/>
        <v>0</v>
      </c>
      <c r="K18" s="17">
        <f t="shared" si="6"/>
        <v>0</v>
      </c>
      <c r="L18" s="17">
        <f t="shared" si="4"/>
        <v>0</v>
      </c>
      <c r="M18" s="17" t="e">
        <f t="shared" si="5"/>
        <v>#DIV/0!</v>
      </c>
      <c r="N18" s="20" t="e">
        <f>_xlfn.STDEV.P(M17:M19)</f>
        <v>#DIV/0!</v>
      </c>
    </row>
    <row r="19" spans="5:14" s="16" customFormat="1" x14ac:dyDescent="0.25">
      <c r="E19" s="30"/>
      <c r="F19" s="38"/>
      <c r="G19" s="34">
        <f t="shared" si="0"/>
        <v>0</v>
      </c>
      <c r="H19" s="16">
        <f t="shared" si="1"/>
        <v>0</v>
      </c>
      <c r="I19" s="17">
        <f t="shared" si="2"/>
        <v>0</v>
      </c>
      <c r="J19" s="17">
        <f t="shared" si="3"/>
        <v>0</v>
      </c>
      <c r="K19" s="17">
        <f t="shared" si="6"/>
        <v>0</v>
      </c>
      <c r="L19" s="17">
        <f t="shared" si="4"/>
        <v>0</v>
      </c>
      <c r="M19" s="17" t="e">
        <f t="shared" si="5"/>
        <v>#DIV/0!</v>
      </c>
    </row>
    <row r="20" spans="5:14" s="29" customFormat="1" x14ac:dyDescent="0.25">
      <c r="E20" s="31"/>
      <c r="F20" s="38"/>
      <c r="G20" s="35">
        <f t="shared" si="0"/>
        <v>0</v>
      </c>
      <c r="H20" s="29">
        <f t="shared" si="1"/>
        <v>0</v>
      </c>
      <c r="I20" s="29">
        <f t="shared" si="2"/>
        <v>0</v>
      </c>
      <c r="J20" s="29">
        <f t="shared" si="3"/>
        <v>0</v>
      </c>
      <c r="K20" s="29">
        <f t="shared" si="6"/>
        <v>0</v>
      </c>
      <c r="L20" s="29">
        <f t="shared" si="4"/>
        <v>0</v>
      </c>
      <c r="M20" s="29" t="e">
        <f t="shared" si="5"/>
        <v>#DIV/0!</v>
      </c>
      <c r="N20" s="39" t="e">
        <f>AVERAGE(M20:M22)</f>
        <v>#DIV/0!</v>
      </c>
    </row>
    <row r="21" spans="5:14" s="29" customFormat="1" x14ac:dyDescent="0.25">
      <c r="E21" s="31"/>
      <c r="F21" s="38"/>
      <c r="G21" s="35">
        <f t="shared" si="0"/>
        <v>0</v>
      </c>
      <c r="H21" s="29">
        <f t="shared" si="1"/>
        <v>0</v>
      </c>
      <c r="I21" s="29">
        <f t="shared" si="2"/>
        <v>0</v>
      </c>
      <c r="J21" s="29">
        <f t="shared" si="3"/>
        <v>0</v>
      </c>
      <c r="K21" s="29">
        <f t="shared" si="6"/>
        <v>0</v>
      </c>
      <c r="L21" s="29">
        <f t="shared" si="4"/>
        <v>0</v>
      </c>
      <c r="M21" s="29" t="e">
        <f t="shared" si="5"/>
        <v>#DIV/0!</v>
      </c>
      <c r="N21" s="39" t="e">
        <f>_xlfn.STDEV.P(M20:M22)</f>
        <v>#DIV/0!</v>
      </c>
    </row>
    <row r="22" spans="5:14" s="29" customFormat="1" x14ac:dyDescent="0.25">
      <c r="E22" s="31"/>
      <c r="F22" s="38"/>
      <c r="G22" s="35">
        <f t="shared" si="0"/>
        <v>0</v>
      </c>
      <c r="H22" s="29">
        <f t="shared" si="1"/>
        <v>0</v>
      </c>
      <c r="I22" s="29">
        <f t="shared" si="2"/>
        <v>0</v>
      </c>
      <c r="J22" s="29">
        <f t="shared" si="3"/>
        <v>0</v>
      </c>
      <c r="K22" s="29">
        <f t="shared" si="6"/>
        <v>0</v>
      </c>
      <c r="L22" s="29">
        <f t="shared" si="4"/>
        <v>0</v>
      </c>
      <c r="M22" s="29" t="e">
        <f t="shared" si="5"/>
        <v>#DIV/0!</v>
      </c>
    </row>
    <row r="23" spans="5:14" s="27" customFormat="1" x14ac:dyDescent="0.25">
      <c r="E23" s="32"/>
      <c r="F23" s="38"/>
      <c r="G23" s="36">
        <f t="shared" si="0"/>
        <v>0</v>
      </c>
      <c r="H23" s="27">
        <f t="shared" si="1"/>
        <v>0</v>
      </c>
      <c r="I23" s="27">
        <f t="shared" si="2"/>
        <v>0</v>
      </c>
      <c r="J23" s="27">
        <f t="shared" si="3"/>
        <v>0</v>
      </c>
      <c r="K23" s="27">
        <f t="shared" si="6"/>
        <v>0</v>
      </c>
      <c r="L23" s="27">
        <f t="shared" si="4"/>
        <v>0</v>
      </c>
      <c r="M23" s="27" t="e">
        <f t="shared" si="5"/>
        <v>#DIV/0!</v>
      </c>
      <c r="N23" s="40" t="e">
        <f>AVERAGE(M23:M25)</f>
        <v>#DIV/0!</v>
      </c>
    </row>
    <row r="24" spans="5:14" s="27" customFormat="1" x14ac:dyDescent="0.25">
      <c r="E24" s="32"/>
      <c r="F24" s="38"/>
      <c r="G24" s="36">
        <f t="shared" si="0"/>
        <v>0</v>
      </c>
      <c r="H24" s="27">
        <f t="shared" si="1"/>
        <v>0</v>
      </c>
      <c r="I24" s="27">
        <f t="shared" si="2"/>
        <v>0</v>
      </c>
      <c r="J24" s="27">
        <f t="shared" si="3"/>
        <v>0</v>
      </c>
      <c r="K24" s="27">
        <f t="shared" si="6"/>
        <v>0</v>
      </c>
      <c r="L24" s="27">
        <f t="shared" si="4"/>
        <v>0</v>
      </c>
      <c r="M24" s="27" t="e">
        <f t="shared" si="5"/>
        <v>#DIV/0!</v>
      </c>
      <c r="N24" s="40" t="e">
        <f>_xlfn.STDEV.P(M23:M25)</f>
        <v>#DIV/0!</v>
      </c>
    </row>
    <row r="25" spans="5:14" s="27" customFormat="1" x14ac:dyDescent="0.25">
      <c r="E25" s="32"/>
      <c r="F25" s="38"/>
      <c r="G25" s="36">
        <f t="shared" si="0"/>
        <v>0</v>
      </c>
      <c r="H25" s="27">
        <f t="shared" si="1"/>
        <v>0</v>
      </c>
      <c r="I25" s="27">
        <f t="shared" si="2"/>
        <v>0</v>
      </c>
      <c r="J25" s="27">
        <f t="shared" si="3"/>
        <v>0</v>
      </c>
      <c r="K25" s="27">
        <f t="shared" si="6"/>
        <v>0</v>
      </c>
      <c r="L25" s="27">
        <f t="shared" si="4"/>
        <v>0</v>
      </c>
      <c r="M25" s="27" t="e">
        <f t="shared" si="5"/>
        <v>#DIV/0!</v>
      </c>
    </row>
    <row r="26" spans="5:14" s="43" customFormat="1" x14ac:dyDescent="0.25">
      <c r="F26" s="38"/>
      <c r="G26" s="43">
        <f t="shared" si="0"/>
        <v>0</v>
      </c>
      <c r="H26" s="43">
        <f t="shared" si="1"/>
        <v>0</v>
      </c>
      <c r="I26" s="43">
        <f t="shared" si="2"/>
        <v>0</v>
      </c>
      <c r="J26" s="43">
        <f t="shared" si="3"/>
        <v>0</v>
      </c>
      <c r="K26" s="43">
        <f t="shared" si="6"/>
        <v>0</v>
      </c>
      <c r="L26" s="43">
        <f t="shared" si="4"/>
        <v>0</v>
      </c>
      <c r="M26" s="43" t="e">
        <f t="shared" si="5"/>
        <v>#DIV/0!</v>
      </c>
      <c r="N26" s="43" t="e">
        <f>AVERAGE(M26:M28)</f>
        <v>#DIV/0!</v>
      </c>
    </row>
    <row r="27" spans="5:14" s="43" customFormat="1" x14ac:dyDescent="0.25">
      <c r="F27" s="38"/>
      <c r="G27" s="43">
        <f t="shared" si="0"/>
        <v>0</v>
      </c>
      <c r="H27" s="43">
        <f t="shared" si="1"/>
        <v>0</v>
      </c>
      <c r="I27" s="43">
        <f t="shared" si="2"/>
        <v>0</v>
      </c>
      <c r="J27" s="43">
        <f t="shared" si="3"/>
        <v>0</v>
      </c>
      <c r="K27" s="43">
        <f t="shared" si="6"/>
        <v>0</v>
      </c>
      <c r="L27" s="43">
        <f t="shared" si="4"/>
        <v>0</v>
      </c>
      <c r="M27" s="43" t="e">
        <f t="shared" si="5"/>
        <v>#DIV/0!</v>
      </c>
      <c r="N27" s="43" t="e">
        <f>STDEV(M26:M28)</f>
        <v>#DIV/0!</v>
      </c>
    </row>
    <row r="28" spans="5:14" s="43" customFormat="1" x14ac:dyDescent="0.25">
      <c r="F28" s="38"/>
      <c r="G28" s="43">
        <f t="shared" si="0"/>
        <v>0</v>
      </c>
      <c r="H28" s="43">
        <f t="shared" si="1"/>
        <v>0</v>
      </c>
      <c r="I28" s="43">
        <f t="shared" si="2"/>
        <v>0</v>
      </c>
      <c r="J28" s="43">
        <f t="shared" si="3"/>
        <v>0</v>
      </c>
      <c r="K28" s="43">
        <f t="shared" si="6"/>
        <v>0</v>
      </c>
      <c r="L28" s="43">
        <f t="shared" si="4"/>
        <v>0</v>
      </c>
      <c r="M28" s="43" t="e">
        <f t="shared" si="5"/>
        <v>#DIV/0!</v>
      </c>
    </row>
    <row r="29" spans="5:14" s="42" customFormat="1" x14ac:dyDescent="0.25">
      <c r="F29" s="38"/>
      <c r="G29" s="42">
        <f t="shared" si="0"/>
        <v>0</v>
      </c>
      <c r="H29" s="42">
        <f t="shared" si="1"/>
        <v>0</v>
      </c>
      <c r="I29" s="42">
        <f t="shared" si="2"/>
        <v>0</v>
      </c>
      <c r="J29" s="42">
        <f t="shared" si="3"/>
        <v>0</v>
      </c>
      <c r="K29" s="42">
        <f t="shared" si="6"/>
        <v>0</v>
      </c>
      <c r="L29" s="42">
        <f t="shared" si="4"/>
        <v>0</v>
      </c>
      <c r="M29" s="42" t="e">
        <f t="shared" si="5"/>
        <v>#DIV/0!</v>
      </c>
      <c r="N29" s="42" t="e">
        <f>AVERAGE(M29:M31)</f>
        <v>#DIV/0!</v>
      </c>
    </row>
    <row r="30" spans="5:14" s="42" customFormat="1" x14ac:dyDescent="0.25">
      <c r="F30" s="38"/>
      <c r="G30" s="42">
        <f t="shared" si="0"/>
        <v>0</v>
      </c>
      <c r="H30" s="42">
        <f t="shared" si="1"/>
        <v>0</v>
      </c>
      <c r="I30" s="42">
        <f t="shared" si="2"/>
        <v>0</v>
      </c>
      <c r="J30" s="42">
        <f t="shared" si="3"/>
        <v>0</v>
      </c>
      <c r="K30" s="42">
        <f t="shared" si="6"/>
        <v>0</v>
      </c>
      <c r="L30" s="42">
        <f t="shared" si="4"/>
        <v>0</v>
      </c>
      <c r="M30" s="42" t="e">
        <f t="shared" si="5"/>
        <v>#DIV/0!</v>
      </c>
      <c r="N30" s="42" t="e">
        <f>STDEV(M29:M31)</f>
        <v>#DIV/0!</v>
      </c>
    </row>
    <row r="31" spans="5:14" s="42" customFormat="1" x14ac:dyDescent="0.25">
      <c r="F31" s="38"/>
      <c r="G31" s="42">
        <f t="shared" si="0"/>
        <v>0</v>
      </c>
      <c r="H31" s="42">
        <f t="shared" si="1"/>
        <v>0</v>
      </c>
      <c r="I31" s="42">
        <f t="shared" si="2"/>
        <v>0</v>
      </c>
      <c r="J31" s="42">
        <f t="shared" si="3"/>
        <v>0</v>
      </c>
      <c r="K31" s="42">
        <f t="shared" si="6"/>
        <v>0</v>
      </c>
      <c r="L31" s="42">
        <f t="shared" si="4"/>
        <v>0</v>
      </c>
      <c r="M31" s="42" t="e">
        <f t="shared" si="5"/>
        <v>#DIV/0!</v>
      </c>
    </row>
  </sheetData>
  <phoneticPr fontId="5" type="noConversion"/>
  <pageMargins left="0.7" right="0.7" top="0.75" bottom="0.75" header="0.3" footer="0.3"/>
  <pageSetup paperSize="9" orientation="portrait" verticalDpi="0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31E330-4ADB-462F-96CB-1CD5FCD56731}">
  <dimension ref="A1:O31"/>
  <sheetViews>
    <sheetView workbookViewId="0">
      <selection sqref="A1:XFD1048576"/>
    </sheetView>
  </sheetViews>
  <sheetFormatPr defaultRowHeight="15" x14ac:dyDescent="0.25"/>
  <cols>
    <col min="1" max="1" width="14.42578125" customWidth="1"/>
    <col min="2" max="2" width="14.5703125" customWidth="1"/>
    <col min="3" max="3" width="16.85546875" customWidth="1"/>
    <col min="4" max="4" width="13.5703125" customWidth="1"/>
    <col min="5" max="5" width="13" customWidth="1"/>
    <col min="6" max="6" width="19.42578125" bestFit="1" customWidth="1"/>
  </cols>
  <sheetData>
    <row r="1" spans="1:15" ht="22.5" customHeight="1" x14ac:dyDescent="0.25">
      <c r="A1" s="1" t="s">
        <v>2</v>
      </c>
      <c r="B1" s="2" t="s">
        <v>12</v>
      </c>
      <c r="C1" s="2" t="s">
        <v>1</v>
      </c>
      <c r="D1" s="2" t="s">
        <v>0</v>
      </c>
      <c r="E1" s="2" t="s">
        <v>7</v>
      </c>
      <c r="F1" s="3" t="s">
        <v>3</v>
      </c>
      <c r="G1" s="4" t="s">
        <v>4</v>
      </c>
      <c r="H1" s="4" t="s">
        <v>17</v>
      </c>
      <c r="I1" s="4" t="s">
        <v>5</v>
      </c>
      <c r="J1" s="4" t="s">
        <v>6</v>
      </c>
      <c r="K1" s="4" t="s">
        <v>8</v>
      </c>
      <c r="L1" s="4" t="s">
        <v>9</v>
      </c>
      <c r="M1" s="4" t="s">
        <v>10</v>
      </c>
      <c r="N1" s="19" t="s">
        <v>35</v>
      </c>
      <c r="O1" s="18"/>
    </row>
    <row r="2" spans="1:15" s="5" customFormat="1" x14ac:dyDescent="0.25">
      <c r="A2" s="5" t="s">
        <v>326</v>
      </c>
      <c r="B2" s="5">
        <v>3.5468999999999999</v>
      </c>
      <c r="C2" s="5">
        <v>4.6904000000000003</v>
      </c>
      <c r="D2" s="5">
        <v>3.5516000000000001</v>
      </c>
      <c r="E2" s="5">
        <v>0.53120000000000001</v>
      </c>
      <c r="F2" s="21" t="s">
        <v>16</v>
      </c>
      <c r="G2" s="5">
        <f>D2-B2</f>
        <v>4.7000000000001485E-3</v>
      </c>
      <c r="H2" s="5">
        <f>C2-B2-G2</f>
        <v>1.1388000000000003</v>
      </c>
      <c r="I2" s="6">
        <f>(H2*$F$3)/100</f>
        <v>5.7623280000000015E-4</v>
      </c>
      <c r="J2" s="6">
        <f>I2/$F$9</f>
        <v>6.5332517006802737E-6</v>
      </c>
      <c r="K2" s="6">
        <f>(E2*J2)/12</f>
        <v>2.8920527528344681E-7</v>
      </c>
      <c r="L2" s="6">
        <f>K2*$F$7</f>
        <v>1.3598432043827669E-5</v>
      </c>
      <c r="M2" s="6">
        <f>(L2/G2)*100</f>
        <v>0.28932834135802638</v>
      </c>
      <c r="N2" s="5">
        <f>AVERAGE(M2:M4)</f>
        <v>0.24270955268067759</v>
      </c>
    </row>
    <row r="3" spans="1:15" s="5" customFormat="1" x14ac:dyDescent="0.25">
      <c r="A3" s="5" t="s">
        <v>327</v>
      </c>
      <c r="B3" s="5">
        <v>3.5034999999999998</v>
      </c>
      <c r="C3" s="5">
        <v>4.7922000000000002</v>
      </c>
      <c r="D3" s="5">
        <v>3.5078999999999998</v>
      </c>
      <c r="E3" s="5">
        <v>0.29980000000000001</v>
      </c>
      <c r="F3" s="22">
        <v>5.0599999999999999E-2</v>
      </c>
      <c r="G3" s="5">
        <f t="shared" ref="G3:G31" si="0">D3-B3</f>
        <v>4.3999999999999595E-3</v>
      </c>
      <c r="H3" s="5">
        <f t="shared" ref="H3:H31" si="1">C3-B3-G3</f>
        <v>1.2843000000000004</v>
      </c>
      <c r="I3" s="6">
        <f t="shared" ref="I3:I31" si="2">(H3*$F$3)/100</f>
        <v>6.4985580000000013E-4</v>
      </c>
      <c r="J3" s="6">
        <f t="shared" ref="J3:J31" si="3">I3/$F$9</f>
        <v>7.3679795918367362E-6</v>
      </c>
      <c r="K3" s="6">
        <f>(E3*J3)/12</f>
        <v>1.8407669013605446E-7</v>
      </c>
      <c r="L3" s="6">
        <f t="shared" ref="L3:L31" si="4">K3*$F$7</f>
        <v>8.6552859701972813E-6</v>
      </c>
      <c r="M3" s="6">
        <f t="shared" ref="M3:M31" si="5">(L3/G3)*100</f>
        <v>0.19671104477721274</v>
      </c>
      <c r="N3" s="5">
        <f>_xlfn.STDEV.P(M2:M4)</f>
        <v>3.7813396811742353E-2</v>
      </c>
    </row>
    <row r="4" spans="1:15" s="5" customFormat="1" x14ac:dyDescent="0.25">
      <c r="A4" s="5" t="s">
        <v>328</v>
      </c>
      <c r="B4" s="5">
        <v>3.5230999999999999</v>
      </c>
      <c r="C4" s="5">
        <v>4.8749000000000002</v>
      </c>
      <c r="D4" s="5">
        <v>3.5276000000000001</v>
      </c>
      <c r="E4" s="5">
        <v>0.35970000000000002</v>
      </c>
      <c r="F4" s="23"/>
      <c r="G4" s="5">
        <f t="shared" si="0"/>
        <v>4.5000000000001705E-3</v>
      </c>
      <c r="H4" s="5">
        <f t="shared" si="1"/>
        <v>1.3473000000000002</v>
      </c>
      <c r="I4" s="6">
        <f t="shared" si="2"/>
        <v>6.8173380000000007E-4</v>
      </c>
      <c r="J4" s="6">
        <f t="shared" si="3"/>
        <v>7.7294081632653069E-6</v>
      </c>
      <c r="K4" s="6">
        <f>(E4*J4)/12</f>
        <v>2.316890096938776E-7</v>
      </c>
      <c r="L4" s="6">
        <f t="shared" si="4"/>
        <v>1.0894017235806125E-5</v>
      </c>
      <c r="M4" s="6">
        <f t="shared" si="5"/>
        <v>0.24208927190679358</v>
      </c>
      <c r="N4" s="7"/>
    </row>
    <row r="5" spans="1:15" s="8" customFormat="1" x14ac:dyDescent="0.25">
      <c r="A5" s="8" t="s">
        <v>329</v>
      </c>
      <c r="B5" s="8">
        <v>3.5183</v>
      </c>
      <c r="C5" s="8">
        <v>4.8011999999999997</v>
      </c>
      <c r="D5" s="8">
        <v>3.5245000000000002</v>
      </c>
      <c r="E5" s="8">
        <v>0.86199999999999999</v>
      </c>
      <c r="F5" s="24"/>
      <c r="G5" s="8">
        <f t="shared" si="0"/>
        <v>6.2000000000002053E-3</v>
      </c>
      <c r="H5" s="8">
        <f t="shared" si="1"/>
        <v>1.2766999999999995</v>
      </c>
      <c r="I5" s="9">
        <f t="shared" si="2"/>
        <v>6.4601019999999966E-4</v>
      </c>
      <c r="J5" s="9">
        <f t="shared" si="3"/>
        <v>7.3243786848072519E-6</v>
      </c>
      <c r="K5" s="9">
        <f t="shared" ref="K5:K31" si="6">E5*J5/12</f>
        <v>5.2613453552532099E-7</v>
      </c>
      <c r="L5" s="9">
        <f t="shared" si="4"/>
        <v>2.4738845860400595E-5</v>
      </c>
      <c r="M5" s="9">
        <f t="shared" si="5"/>
        <v>0.39901364290967384</v>
      </c>
      <c r="N5" s="8">
        <f>AVERAGE(M5:M7)</f>
        <v>0.50618454300959359</v>
      </c>
    </row>
    <row r="6" spans="1:15" s="8" customFormat="1" x14ac:dyDescent="0.25">
      <c r="A6" s="8" t="s">
        <v>330</v>
      </c>
      <c r="B6" s="8">
        <v>3.5183</v>
      </c>
      <c r="C6" s="8">
        <v>4.8106999999999998</v>
      </c>
      <c r="D6" s="8">
        <v>3.5274999999999999</v>
      </c>
      <c r="E6" s="8">
        <v>1.8108</v>
      </c>
      <c r="F6" s="23" t="s">
        <v>13</v>
      </c>
      <c r="G6" s="8">
        <f t="shared" si="0"/>
        <v>9.1999999999998749E-3</v>
      </c>
      <c r="H6" s="8">
        <f t="shared" si="1"/>
        <v>1.2831999999999999</v>
      </c>
      <c r="I6" s="9">
        <f t="shared" si="2"/>
        <v>6.4929919999999984E-4</v>
      </c>
      <c r="J6" s="9">
        <f t="shared" si="3"/>
        <v>7.3616689342403612E-6</v>
      </c>
      <c r="K6" s="9">
        <f t="shared" si="6"/>
        <v>1.1108758421768705E-6</v>
      </c>
      <c r="L6" s="9">
        <f t="shared" si="4"/>
        <v>5.2233382099156453E-5</v>
      </c>
      <c r="M6" s="9">
        <f t="shared" si="5"/>
        <v>0.5677541532517083</v>
      </c>
      <c r="N6" s="8">
        <f>_xlfn.STDEV.P(M5:M7)</f>
        <v>7.6061151648500885E-2</v>
      </c>
    </row>
    <row r="7" spans="1:15" s="8" customFormat="1" x14ac:dyDescent="0.25">
      <c r="A7" s="8" t="s">
        <v>331</v>
      </c>
      <c r="B7" s="8">
        <v>3.5480999999999998</v>
      </c>
      <c r="C7" s="8">
        <v>4.9146999999999998</v>
      </c>
      <c r="D7" s="8">
        <v>3.5575999999999999</v>
      </c>
      <c r="E7" s="8">
        <v>1.7182999999999999</v>
      </c>
      <c r="F7" s="24">
        <v>47.02</v>
      </c>
      <c r="G7" s="8">
        <f t="shared" si="0"/>
        <v>9.5000000000000639E-3</v>
      </c>
      <c r="H7" s="8">
        <f t="shared" si="1"/>
        <v>1.3571</v>
      </c>
      <c r="I7" s="9">
        <f t="shared" si="2"/>
        <v>6.8669259999999991E-4</v>
      </c>
      <c r="J7" s="9">
        <f t="shared" si="3"/>
        <v>7.7856303854875276E-6</v>
      </c>
      <c r="K7" s="9">
        <f t="shared" si="6"/>
        <v>1.1148373909486015E-6</v>
      </c>
      <c r="L7" s="9">
        <f t="shared" si="4"/>
        <v>5.2419654122403244E-5</v>
      </c>
      <c r="M7" s="9">
        <f t="shared" si="5"/>
        <v>0.55178583286739891</v>
      </c>
    </row>
    <row r="8" spans="1:15" s="10" customFormat="1" x14ac:dyDescent="0.25">
      <c r="A8" s="10" t="s">
        <v>332</v>
      </c>
      <c r="B8" s="10">
        <v>3.5272999999999999</v>
      </c>
      <c r="C8" s="10">
        <v>4.9223999999999997</v>
      </c>
      <c r="D8" s="10">
        <v>3.5316000000000001</v>
      </c>
      <c r="E8" s="10">
        <v>0.40739999999999998</v>
      </c>
      <c r="F8" s="23" t="s">
        <v>14</v>
      </c>
      <c r="G8" s="10">
        <f t="shared" si="0"/>
        <v>4.3000000000001926E-3</v>
      </c>
      <c r="H8" s="10">
        <f t="shared" si="1"/>
        <v>1.3907999999999996</v>
      </c>
      <c r="I8" s="11">
        <f t="shared" si="2"/>
        <v>7.037447999999998E-4</v>
      </c>
      <c r="J8" s="11">
        <f t="shared" si="3"/>
        <v>7.978965986394555E-6</v>
      </c>
      <c r="K8" s="11">
        <f t="shared" si="6"/>
        <v>2.7088589523809514E-7</v>
      </c>
      <c r="L8" s="11">
        <f t="shared" si="4"/>
        <v>1.2737054794095234E-5</v>
      </c>
      <c r="M8" s="11">
        <f t="shared" si="5"/>
        <v>0.29621057660685263</v>
      </c>
      <c r="N8" s="45">
        <f>AVERAGE(M8:M10)</f>
        <v>0.34940411030265334</v>
      </c>
    </row>
    <row r="9" spans="1:15" s="10" customFormat="1" x14ac:dyDescent="0.25">
      <c r="A9" s="10" t="s">
        <v>333</v>
      </c>
      <c r="B9" s="10">
        <v>3.5093999999999999</v>
      </c>
      <c r="C9" s="10">
        <v>4.8407</v>
      </c>
      <c r="D9" s="10">
        <v>3.5137999999999998</v>
      </c>
      <c r="E9" s="10">
        <v>0.5544</v>
      </c>
      <c r="F9" s="25">
        <v>88.2</v>
      </c>
      <c r="G9" s="10">
        <f t="shared" si="0"/>
        <v>4.3999999999999595E-3</v>
      </c>
      <c r="H9" s="10">
        <f t="shared" si="1"/>
        <v>1.3269000000000002</v>
      </c>
      <c r="I9" s="11">
        <f t="shared" si="2"/>
        <v>6.7141140000000004E-4</v>
      </c>
      <c r="J9" s="11">
        <f t="shared" si="3"/>
        <v>7.6123741496598644E-6</v>
      </c>
      <c r="K9" s="11">
        <f t="shared" si="6"/>
        <v>3.5169168571428575E-7</v>
      </c>
      <c r="L9" s="11">
        <f t="shared" si="4"/>
        <v>1.6536543062285718E-5</v>
      </c>
      <c r="M9" s="11">
        <f t="shared" si="5"/>
        <v>0.37583052414286072</v>
      </c>
      <c r="N9" s="26">
        <f>_xlfn.STDEV.P(M8:M10)</f>
        <v>3.7613765569109843E-2</v>
      </c>
    </row>
    <row r="10" spans="1:15" s="10" customFormat="1" x14ac:dyDescent="0.25">
      <c r="A10" s="10" t="s">
        <v>334</v>
      </c>
      <c r="B10" s="10">
        <v>3.5312999999999999</v>
      </c>
      <c r="C10" s="10">
        <v>4.8403</v>
      </c>
      <c r="D10" s="10">
        <v>3.5366</v>
      </c>
      <c r="E10" s="10">
        <v>0.68030000000000002</v>
      </c>
      <c r="F10" s="23" t="s">
        <v>15</v>
      </c>
      <c r="G10" s="10">
        <f t="shared" si="0"/>
        <v>5.3000000000000824E-3</v>
      </c>
      <c r="H10" s="10">
        <f t="shared" si="1"/>
        <v>1.3037000000000001</v>
      </c>
      <c r="I10" s="11">
        <f t="shared" si="2"/>
        <v>6.596722000000001E-4</v>
      </c>
      <c r="J10" s="11">
        <f t="shared" si="3"/>
        <v>7.4792766439909309E-6</v>
      </c>
      <c r="K10" s="11">
        <f t="shared" si="6"/>
        <v>4.2401265840891919E-7</v>
      </c>
      <c r="L10" s="11">
        <f t="shared" si="4"/>
        <v>1.9937075198387382E-5</v>
      </c>
      <c r="M10" s="11">
        <f t="shared" si="5"/>
        <v>0.37617123015824666</v>
      </c>
    </row>
    <row r="11" spans="1:15" s="12" customFormat="1" x14ac:dyDescent="0.25">
      <c r="A11" s="12" t="s">
        <v>335</v>
      </c>
      <c r="B11" s="12">
        <v>3.5438000000000001</v>
      </c>
      <c r="C11" s="12">
        <v>4.8253000000000004</v>
      </c>
      <c r="D11" s="12">
        <v>3.548</v>
      </c>
      <c r="E11" s="12">
        <v>0.42559999999999998</v>
      </c>
      <c r="F11" s="22">
        <v>6.0220000000000003E+23</v>
      </c>
      <c r="G11" s="12">
        <f t="shared" si="0"/>
        <v>4.1999999999999815E-3</v>
      </c>
      <c r="H11" s="12">
        <f t="shared" si="1"/>
        <v>1.2773000000000003</v>
      </c>
      <c r="I11" s="13">
        <f t="shared" si="2"/>
        <v>6.463138000000002E-4</v>
      </c>
      <c r="J11" s="13">
        <f t="shared" si="3"/>
        <v>7.3278208616780064E-6</v>
      </c>
      <c r="K11" s="13">
        <f t="shared" si="6"/>
        <v>2.5989337989417997E-7</v>
      </c>
      <c r="L11" s="13">
        <f t="shared" si="4"/>
        <v>1.2220186722624343E-5</v>
      </c>
      <c r="M11" s="13">
        <f t="shared" si="5"/>
        <v>0.2909568267291523</v>
      </c>
      <c r="N11" s="12">
        <f>AVERAGE(M11:M13)</f>
        <v>0.3102407247408378</v>
      </c>
    </row>
    <row r="12" spans="1:15" s="12" customFormat="1" x14ac:dyDescent="0.25">
      <c r="A12" s="12" t="s">
        <v>336</v>
      </c>
      <c r="B12" s="12">
        <v>3.5175999999999998</v>
      </c>
      <c r="C12" s="12">
        <v>4.8231999999999999</v>
      </c>
      <c r="D12" s="12">
        <v>3.5217000000000001</v>
      </c>
      <c r="E12" s="12">
        <v>0.5</v>
      </c>
      <c r="F12" s="24"/>
      <c r="G12" s="12">
        <f t="shared" si="0"/>
        <v>4.1000000000002146E-3</v>
      </c>
      <c r="H12" s="12">
        <f t="shared" si="1"/>
        <v>1.3014999999999999</v>
      </c>
      <c r="I12" s="13">
        <f t="shared" si="2"/>
        <v>6.5855899999999997E-4</v>
      </c>
      <c r="J12" s="13">
        <f t="shared" si="3"/>
        <v>7.4666553287981852E-6</v>
      </c>
      <c r="K12" s="13">
        <f t="shared" si="6"/>
        <v>3.1111063869992436E-7</v>
      </c>
      <c r="L12" s="13">
        <f t="shared" si="4"/>
        <v>1.4628422231670444E-5</v>
      </c>
      <c r="M12" s="13">
        <f t="shared" si="5"/>
        <v>0.3567907861382848</v>
      </c>
      <c r="N12" s="12">
        <f>_xlfn.STDEV.P(M11:M13)</f>
        <v>3.3076782413097514E-2</v>
      </c>
      <c r="O12" s="12" t="s">
        <v>324</v>
      </c>
    </row>
    <row r="13" spans="1:15" s="12" customFormat="1" x14ac:dyDescent="0.25">
      <c r="A13" s="12" t="s">
        <v>337</v>
      </c>
      <c r="B13" s="12">
        <v>3.4807999999999999</v>
      </c>
      <c r="C13" s="12">
        <v>4.5994999999999999</v>
      </c>
      <c r="D13" s="12">
        <v>3.4857</v>
      </c>
      <c r="E13" s="12">
        <v>0.55379999999999996</v>
      </c>
      <c r="F13" s="24"/>
      <c r="G13" s="12">
        <f t="shared" si="0"/>
        <v>4.9000000000001265E-3</v>
      </c>
      <c r="H13" s="12">
        <f t="shared" si="1"/>
        <v>1.1137999999999999</v>
      </c>
      <c r="I13" s="13">
        <f t="shared" si="2"/>
        <v>5.6358279999999992E-4</v>
      </c>
      <c r="J13" s="13">
        <f t="shared" si="3"/>
        <v>6.389827664399092E-6</v>
      </c>
      <c r="K13" s="13">
        <f t="shared" si="6"/>
        <v>2.948905467120181E-7</v>
      </c>
      <c r="L13" s="13">
        <f t="shared" si="4"/>
        <v>1.3865753506399091E-5</v>
      </c>
      <c r="M13" s="13">
        <f t="shared" si="5"/>
        <v>0.2829745613550762</v>
      </c>
    </row>
    <row r="14" spans="1:15" s="14" customFormat="1" x14ac:dyDescent="0.25">
      <c r="F14" s="24"/>
      <c r="G14" s="14">
        <f t="shared" si="0"/>
        <v>0</v>
      </c>
      <c r="H14" s="14">
        <f t="shared" si="1"/>
        <v>0</v>
      </c>
      <c r="I14" s="15">
        <f t="shared" si="2"/>
        <v>0</v>
      </c>
      <c r="J14" s="15">
        <f t="shared" si="3"/>
        <v>0</v>
      </c>
      <c r="K14" s="15">
        <f t="shared" si="6"/>
        <v>0</v>
      </c>
      <c r="L14" s="15">
        <f t="shared" si="4"/>
        <v>0</v>
      </c>
      <c r="M14" s="15" t="e">
        <f t="shared" si="5"/>
        <v>#DIV/0!</v>
      </c>
      <c r="N14" s="14" t="e">
        <f>AVERAGE(M14:M16)</f>
        <v>#DIV/0!</v>
      </c>
    </row>
    <row r="15" spans="1:15" s="14" customFormat="1" x14ac:dyDescent="0.25">
      <c r="F15" s="24"/>
      <c r="G15" s="14">
        <f t="shared" si="0"/>
        <v>0</v>
      </c>
      <c r="H15" s="14">
        <f t="shared" si="1"/>
        <v>0</v>
      </c>
      <c r="I15" s="15">
        <f t="shared" si="2"/>
        <v>0</v>
      </c>
      <c r="J15" s="15">
        <f t="shared" si="3"/>
        <v>0</v>
      </c>
      <c r="K15" s="15">
        <f t="shared" si="6"/>
        <v>0</v>
      </c>
      <c r="L15" s="15">
        <f t="shared" si="4"/>
        <v>0</v>
      </c>
      <c r="M15" s="15" t="e">
        <f t="shared" si="5"/>
        <v>#DIV/0!</v>
      </c>
      <c r="N15" s="14" t="e">
        <f>_xlfn.STDEV.P(M14:M16)</f>
        <v>#DIV/0!</v>
      </c>
    </row>
    <row r="16" spans="1:15" s="14" customFormat="1" x14ac:dyDescent="0.25">
      <c r="F16" s="24"/>
      <c r="G16" s="14">
        <f t="shared" si="0"/>
        <v>0</v>
      </c>
      <c r="H16" s="14">
        <f t="shared" si="1"/>
        <v>0</v>
      </c>
      <c r="I16" s="15">
        <f t="shared" si="2"/>
        <v>0</v>
      </c>
      <c r="J16" s="15">
        <f t="shared" si="3"/>
        <v>0</v>
      </c>
      <c r="K16" s="15">
        <f t="shared" si="6"/>
        <v>0</v>
      </c>
      <c r="L16" s="15">
        <f t="shared" si="4"/>
        <v>0</v>
      </c>
      <c r="M16" s="15" t="e">
        <f t="shared" si="5"/>
        <v>#DIV/0!</v>
      </c>
    </row>
    <row r="17" spans="5:14" s="16" customFormat="1" x14ac:dyDescent="0.25">
      <c r="F17" s="24"/>
      <c r="G17" s="16">
        <f t="shared" si="0"/>
        <v>0</v>
      </c>
      <c r="H17" s="16">
        <f t="shared" si="1"/>
        <v>0</v>
      </c>
      <c r="I17" s="17">
        <f t="shared" si="2"/>
        <v>0</v>
      </c>
      <c r="J17" s="17">
        <f t="shared" si="3"/>
        <v>0</v>
      </c>
      <c r="K17" s="17">
        <f t="shared" si="6"/>
        <v>0</v>
      </c>
      <c r="L17" s="17">
        <f t="shared" si="4"/>
        <v>0</v>
      </c>
      <c r="M17" s="17" t="e">
        <f t="shared" si="5"/>
        <v>#DIV/0!</v>
      </c>
      <c r="N17" s="20" t="e">
        <f>AVERAGE(M17:M19)</f>
        <v>#DIV/0!</v>
      </c>
    </row>
    <row r="18" spans="5:14" s="16" customFormat="1" x14ac:dyDescent="0.25">
      <c r="F18" s="24"/>
      <c r="G18" s="16">
        <f t="shared" si="0"/>
        <v>0</v>
      </c>
      <c r="H18" s="16">
        <f t="shared" si="1"/>
        <v>0</v>
      </c>
      <c r="I18" s="17">
        <f t="shared" si="2"/>
        <v>0</v>
      </c>
      <c r="J18" s="17">
        <f t="shared" si="3"/>
        <v>0</v>
      </c>
      <c r="K18" s="17">
        <f t="shared" si="6"/>
        <v>0</v>
      </c>
      <c r="L18" s="17">
        <f t="shared" si="4"/>
        <v>0</v>
      </c>
      <c r="M18" s="17" t="e">
        <f t="shared" si="5"/>
        <v>#DIV/0!</v>
      </c>
      <c r="N18" s="20" t="e">
        <f>_xlfn.STDEV.P(M17:M19)</f>
        <v>#DIV/0!</v>
      </c>
    </row>
    <row r="19" spans="5:14" s="16" customFormat="1" x14ac:dyDescent="0.25">
      <c r="E19" s="30"/>
      <c r="F19" s="38"/>
      <c r="G19" s="34">
        <f t="shared" si="0"/>
        <v>0</v>
      </c>
      <c r="H19" s="16">
        <f t="shared" si="1"/>
        <v>0</v>
      </c>
      <c r="I19" s="17">
        <f t="shared" si="2"/>
        <v>0</v>
      </c>
      <c r="J19" s="17">
        <f t="shared" si="3"/>
        <v>0</v>
      </c>
      <c r="K19" s="17">
        <f t="shared" si="6"/>
        <v>0</v>
      </c>
      <c r="L19" s="17">
        <f t="shared" si="4"/>
        <v>0</v>
      </c>
      <c r="M19" s="17" t="e">
        <f t="shared" si="5"/>
        <v>#DIV/0!</v>
      </c>
    </row>
    <row r="20" spans="5:14" s="29" customFormat="1" x14ac:dyDescent="0.25">
      <c r="E20" s="31"/>
      <c r="F20" s="38"/>
      <c r="G20" s="35">
        <f t="shared" si="0"/>
        <v>0</v>
      </c>
      <c r="H20" s="29">
        <f t="shared" si="1"/>
        <v>0</v>
      </c>
      <c r="I20" s="29">
        <f t="shared" si="2"/>
        <v>0</v>
      </c>
      <c r="J20" s="29">
        <f t="shared" si="3"/>
        <v>0</v>
      </c>
      <c r="K20" s="29">
        <f t="shared" si="6"/>
        <v>0</v>
      </c>
      <c r="L20" s="29">
        <f t="shared" si="4"/>
        <v>0</v>
      </c>
      <c r="M20" s="29" t="e">
        <f t="shared" si="5"/>
        <v>#DIV/0!</v>
      </c>
      <c r="N20" s="39" t="e">
        <f>AVERAGE(M20:M22)</f>
        <v>#DIV/0!</v>
      </c>
    </row>
    <row r="21" spans="5:14" s="29" customFormat="1" x14ac:dyDescent="0.25">
      <c r="E21" s="31"/>
      <c r="F21" s="38"/>
      <c r="G21" s="35">
        <f t="shared" si="0"/>
        <v>0</v>
      </c>
      <c r="H21" s="29">
        <f t="shared" si="1"/>
        <v>0</v>
      </c>
      <c r="I21" s="29">
        <f t="shared" si="2"/>
        <v>0</v>
      </c>
      <c r="J21" s="29">
        <f t="shared" si="3"/>
        <v>0</v>
      </c>
      <c r="K21" s="29">
        <f t="shared" si="6"/>
        <v>0</v>
      </c>
      <c r="L21" s="29">
        <f t="shared" si="4"/>
        <v>0</v>
      </c>
      <c r="M21" s="29" t="e">
        <f t="shared" si="5"/>
        <v>#DIV/0!</v>
      </c>
      <c r="N21" s="39" t="e">
        <f>_xlfn.STDEV.P(M20:M22)</f>
        <v>#DIV/0!</v>
      </c>
    </row>
    <row r="22" spans="5:14" s="29" customFormat="1" x14ac:dyDescent="0.25">
      <c r="E22" s="31"/>
      <c r="F22" s="38"/>
      <c r="G22" s="35">
        <f t="shared" si="0"/>
        <v>0</v>
      </c>
      <c r="H22" s="29">
        <f t="shared" si="1"/>
        <v>0</v>
      </c>
      <c r="I22" s="29">
        <f t="shared" si="2"/>
        <v>0</v>
      </c>
      <c r="J22" s="29">
        <f t="shared" si="3"/>
        <v>0</v>
      </c>
      <c r="K22" s="29">
        <f t="shared" si="6"/>
        <v>0</v>
      </c>
      <c r="L22" s="29">
        <f t="shared" si="4"/>
        <v>0</v>
      </c>
      <c r="M22" s="29" t="e">
        <f t="shared" si="5"/>
        <v>#DIV/0!</v>
      </c>
    </row>
    <row r="23" spans="5:14" s="27" customFormat="1" x14ac:dyDescent="0.25">
      <c r="E23" s="32"/>
      <c r="F23" s="38"/>
      <c r="G23" s="36">
        <f t="shared" si="0"/>
        <v>0</v>
      </c>
      <c r="H23" s="27">
        <f t="shared" si="1"/>
        <v>0</v>
      </c>
      <c r="I23" s="27">
        <f t="shared" si="2"/>
        <v>0</v>
      </c>
      <c r="J23" s="27">
        <f t="shared" si="3"/>
        <v>0</v>
      </c>
      <c r="K23" s="27">
        <f t="shared" si="6"/>
        <v>0</v>
      </c>
      <c r="L23" s="27">
        <f t="shared" si="4"/>
        <v>0</v>
      </c>
      <c r="M23" s="27" t="e">
        <f t="shared" si="5"/>
        <v>#DIV/0!</v>
      </c>
      <c r="N23" s="40" t="e">
        <f>AVERAGE(M23:M25)</f>
        <v>#DIV/0!</v>
      </c>
    </row>
    <row r="24" spans="5:14" s="27" customFormat="1" x14ac:dyDescent="0.25">
      <c r="E24" s="32"/>
      <c r="F24" s="38"/>
      <c r="G24" s="36">
        <f t="shared" si="0"/>
        <v>0</v>
      </c>
      <c r="H24" s="27">
        <f t="shared" si="1"/>
        <v>0</v>
      </c>
      <c r="I24" s="27">
        <f t="shared" si="2"/>
        <v>0</v>
      </c>
      <c r="J24" s="27">
        <f t="shared" si="3"/>
        <v>0</v>
      </c>
      <c r="K24" s="27">
        <f t="shared" si="6"/>
        <v>0</v>
      </c>
      <c r="L24" s="27">
        <f t="shared" si="4"/>
        <v>0</v>
      </c>
      <c r="M24" s="27" t="e">
        <f t="shared" si="5"/>
        <v>#DIV/0!</v>
      </c>
      <c r="N24" s="40" t="e">
        <f>_xlfn.STDEV.P(M23:M25)</f>
        <v>#DIV/0!</v>
      </c>
    </row>
    <row r="25" spans="5:14" s="27" customFormat="1" x14ac:dyDescent="0.25">
      <c r="E25" s="32"/>
      <c r="F25" s="38"/>
      <c r="G25" s="36">
        <f t="shared" si="0"/>
        <v>0</v>
      </c>
      <c r="H25" s="27">
        <f t="shared" si="1"/>
        <v>0</v>
      </c>
      <c r="I25" s="27">
        <f t="shared" si="2"/>
        <v>0</v>
      </c>
      <c r="J25" s="27">
        <f t="shared" si="3"/>
        <v>0</v>
      </c>
      <c r="K25" s="27">
        <f t="shared" si="6"/>
        <v>0</v>
      </c>
      <c r="L25" s="27">
        <f t="shared" si="4"/>
        <v>0</v>
      </c>
      <c r="M25" s="27" t="e">
        <f t="shared" si="5"/>
        <v>#DIV/0!</v>
      </c>
    </row>
    <row r="26" spans="5:14" s="43" customFormat="1" x14ac:dyDescent="0.25">
      <c r="F26" s="38"/>
      <c r="G26" s="43">
        <f t="shared" si="0"/>
        <v>0</v>
      </c>
      <c r="H26" s="43">
        <f t="shared" si="1"/>
        <v>0</v>
      </c>
      <c r="I26" s="43">
        <f t="shared" si="2"/>
        <v>0</v>
      </c>
      <c r="J26" s="43">
        <f t="shared" si="3"/>
        <v>0</v>
      </c>
      <c r="K26" s="43">
        <f t="shared" si="6"/>
        <v>0</v>
      </c>
      <c r="L26" s="43">
        <f t="shared" si="4"/>
        <v>0</v>
      </c>
      <c r="M26" s="43" t="e">
        <f t="shared" si="5"/>
        <v>#DIV/0!</v>
      </c>
      <c r="N26" s="43" t="e">
        <f>AVERAGE(M26:M28)</f>
        <v>#DIV/0!</v>
      </c>
    </row>
    <row r="27" spans="5:14" s="43" customFormat="1" x14ac:dyDescent="0.25">
      <c r="F27" s="38"/>
      <c r="G27" s="43">
        <f t="shared" si="0"/>
        <v>0</v>
      </c>
      <c r="H27" s="43">
        <f t="shared" si="1"/>
        <v>0</v>
      </c>
      <c r="I27" s="43">
        <f t="shared" si="2"/>
        <v>0</v>
      </c>
      <c r="J27" s="43">
        <f t="shared" si="3"/>
        <v>0</v>
      </c>
      <c r="K27" s="43">
        <f t="shared" si="6"/>
        <v>0</v>
      </c>
      <c r="L27" s="43">
        <f t="shared" si="4"/>
        <v>0</v>
      </c>
      <c r="M27" s="43" t="e">
        <f t="shared" si="5"/>
        <v>#DIV/0!</v>
      </c>
      <c r="N27" s="43" t="e">
        <f>STDEV(M26:M28)</f>
        <v>#DIV/0!</v>
      </c>
    </row>
    <row r="28" spans="5:14" s="43" customFormat="1" x14ac:dyDescent="0.25">
      <c r="F28" s="38"/>
      <c r="G28" s="43">
        <f t="shared" si="0"/>
        <v>0</v>
      </c>
      <c r="H28" s="43">
        <f t="shared" si="1"/>
        <v>0</v>
      </c>
      <c r="I28" s="43">
        <f t="shared" si="2"/>
        <v>0</v>
      </c>
      <c r="J28" s="43">
        <f t="shared" si="3"/>
        <v>0</v>
      </c>
      <c r="K28" s="43">
        <f t="shared" si="6"/>
        <v>0</v>
      </c>
      <c r="L28" s="43">
        <f t="shared" si="4"/>
        <v>0</v>
      </c>
      <c r="M28" s="43" t="e">
        <f t="shared" si="5"/>
        <v>#DIV/0!</v>
      </c>
    </row>
    <row r="29" spans="5:14" s="42" customFormat="1" x14ac:dyDescent="0.25">
      <c r="F29" s="38"/>
      <c r="G29" s="42">
        <f t="shared" si="0"/>
        <v>0</v>
      </c>
      <c r="H29" s="42">
        <f t="shared" si="1"/>
        <v>0</v>
      </c>
      <c r="I29" s="42">
        <f t="shared" si="2"/>
        <v>0</v>
      </c>
      <c r="J29" s="42">
        <f t="shared" si="3"/>
        <v>0</v>
      </c>
      <c r="K29" s="42">
        <f t="shared" si="6"/>
        <v>0</v>
      </c>
      <c r="L29" s="42">
        <f t="shared" si="4"/>
        <v>0</v>
      </c>
      <c r="M29" s="42" t="e">
        <f t="shared" si="5"/>
        <v>#DIV/0!</v>
      </c>
      <c r="N29" s="42" t="e">
        <f>AVERAGE(M29:M31)</f>
        <v>#DIV/0!</v>
      </c>
    </row>
    <row r="30" spans="5:14" s="42" customFormat="1" x14ac:dyDescent="0.25">
      <c r="F30" s="38"/>
      <c r="G30" s="42">
        <f t="shared" si="0"/>
        <v>0</v>
      </c>
      <c r="H30" s="42">
        <f t="shared" si="1"/>
        <v>0</v>
      </c>
      <c r="I30" s="42">
        <f t="shared" si="2"/>
        <v>0</v>
      </c>
      <c r="J30" s="42">
        <f t="shared" si="3"/>
        <v>0</v>
      </c>
      <c r="K30" s="42">
        <f t="shared" si="6"/>
        <v>0</v>
      </c>
      <c r="L30" s="42">
        <f t="shared" si="4"/>
        <v>0</v>
      </c>
      <c r="M30" s="42" t="e">
        <f t="shared" si="5"/>
        <v>#DIV/0!</v>
      </c>
      <c r="N30" s="42" t="e">
        <f>STDEV(M29:M31)</f>
        <v>#DIV/0!</v>
      </c>
    </row>
    <row r="31" spans="5:14" s="42" customFormat="1" x14ac:dyDescent="0.25">
      <c r="F31" s="38"/>
      <c r="G31" s="42">
        <f t="shared" si="0"/>
        <v>0</v>
      </c>
      <c r="H31" s="42">
        <f t="shared" si="1"/>
        <v>0</v>
      </c>
      <c r="I31" s="42">
        <f t="shared" si="2"/>
        <v>0</v>
      </c>
      <c r="J31" s="42">
        <f t="shared" si="3"/>
        <v>0</v>
      </c>
      <c r="K31" s="42">
        <f t="shared" si="6"/>
        <v>0</v>
      </c>
      <c r="L31" s="42">
        <f t="shared" si="4"/>
        <v>0</v>
      </c>
      <c r="M31" s="42" t="e">
        <f t="shared" si="5"/>
        <v>#DIV/0!</v>
      </c>
    </row>
  </sheetData>
  <phoneticPr fontId="5" type="noConversion"/>
  <pageMargins left="0.7" right="0.7" top="0.75" bottom="0.75" header="0.3" footer="0.3"/>
  <pageSetup paperSize="9" orientation="portrait" verticalDpi="0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FD99E9-6648-471F-A6F3-D36101F39594}">
  <dimension ref="A1:O31"/>
  <sheetViews>
    <sheetView workbookViewId="0">
      <selection sqref="A1:XFD1048576"/>
    </sheetView>
  </sheetViews>
  <sheetFormatPr defaultRowHeight="15" x14ac:dyDescent="0.25"/>
  <cols>
    <col min="1" max="1" width="14.42578125" customWidth="1"/>
    <col min="2" max="2" width="14.5703125" customWidth="1"/>
    <col min="3" max="3" width="16.85546875" customWidth="1"/>
    <col min="4" max="4" width="13.5703125" customWidth="1"/>
    <col min="5" max="5" width="13" customWidth="1"/>
    <col min="6" max="6" width="19.42578125" bestFit="1" customWidth="1"/>
  </cols>
  <sheetData>
    <row r="1" spans="1:15" ht="22.5" customHeight="1" x14ac:dyDescent="0.25">
      <c r="A1" s="1" t="s">
        <v>2</v>
      </c>
      <c r="B1" s="2" t="s">
        <v>12</v>
      </c>
      <c r="C1" s="2" t="s">
        <v>1</v>
      </c>
      <c r="D1" s="2" t="s">
        <v>0</v>
      </c>
      <c r="E1" s="2" t="s">
        <v>7</v>
      </c>
      <c r="F1" s="3" t="s">
        <v>3</v>
      </c>
      <c r="G1" s="4" t="s">
        <v>4</v>
      </c>
      <c r="H1" s="4" t="s">
        <v>17</v>
      </c>
      <c r="I1" s="4" t="s">
        <v>5</v>
      </c>
      <c r="J1" s="4" t="s">
        <v>6</v>
      </c>
      <c r="K1" s="4" t="s">
        <v>8</v>
      </c>
      <c r="L1" s="4" t="s">
        <v>9</v>
      </c>
      <c r="M1" s="4" t="s">
        <v>10</v>
      </c>
      <c r="N1" s="19" t="s">
        <v>35</v>
      </c>
      <c r="O1" s="18"/>
    </row>
    <row r="2" spans="1:15" s="5" customFormat="1" x14ac:dyDescent="0.25">
      <c r="A2" s="5" t="s">
        <v>338</v>
      </c>
      <c r="B2" s="5">
        <v>3.4986999999999999</v>
      </c>
      <c r="C2" s="5">
        <v>4.8018000000000001</v>
      </c>
      <c r="D2" s="5">
        <v>3.5028999999999999</v>
      </c>
      <c r="E2" s="5">
        <v>0.7</v>
      </c>
      <c r="F2" s="21" t="s">
        <v>16</v>
      </c>
      <c r="G2" s="5">
        <f>D2-B2</f>
        <v>4.1999999999999815E-3</v>
      </c>
      <c r="H2" s="5">
        <f>C2-B2-G2</f>
        <v>1.2989000000000002</v>
      </c>
      <c r="I2" s="6">
        <f>(H2*$F$3)/100</f>
        <v>7.9530348100000006E-4</v>
      </c>
      <c r="J2" s="6">
        <f>I2/$F$9</f>
        <v>9.0170462698412708E-6</v>
      </c>
      <c r="K2" s="6">
        <f>(E2*J2)/12</f>
        <v>5.2599436574074071E-7</v>
      </c>
      <c r="L2" s="6">
        <f>K2*$F$7</f>
        <v>2.4732255077129628E-5</v>
      </c>
      <c r="M2" s="6">
        <f>(L2/G2)*100</f>
        <v>0.58886321612213655</v>
      </c>
      <c r="N2" s="5">
        <f>AVERAGE(M2:M4)</f>
        <v>0.53956682840936099</v>
      </c>
      <c r="O2" s="5" t="s">
        <v>325</v>
      </c>
    </row>
    <row r="3" spans="1:15" s="5" customFormat="1" x14ac:dyDescent="0.25">
      <c r="A3" s="5" t="s">
        <v>339</v>
      </c>
      <c r="B3" s="5">
        <v>3.5272000000000001</v>
      </c>
      <c r="C3" s="5">
        <v>4.7958999999999996</v>
      </c>
      <c r="D3" s="5">
        <v>3.5318999999999998</v>
      </c>
      <c r="E3" s="5">
        <v>0.71419999999999995</v>
      </c>
      <c r="F3" s="22">
        <v>6.1228999999999999E-2</v>
      </c>
      <c r="G3" s="5">
        <f t="shared" ref="G3:G31" si="0">D3-B3</f>
        <v>4.6999999999997044E-3</v>
      </c>
      <c r="H3" s="5">
        <f t="shared" ref="H3:H31" si="1">C3-B3-G3</f>
        <v>1.2639999999999998</v>
      </c>
      <c r="I3" s="6">
        <f t="shared" ref="I3:I31" si="2">(H3*$F$3)/100</f>
        <v>7.7393455999999982E-4</v>
      </c>
      <c r="J3" s="6">
        <f t="shared" ref="J3:J31" si="3">I3/$F$9</f>
        <v>8.774768253968252E-6</v>
      </c>
      <c r="K3" s="6">
        <f>(E3*J3)/12</f>
        <v>5.222449572486771E-7</v>
      </c>
      <c r="L3" s="6">
        <f t="shared" ref="L3:L31" si="4">K3*$F$7</f>
        <v>2.4555957889832799E-5</v>
      </c>
      <c r="M3" s="6">
        <f t="shared" ref="M3:M31" si="5">(L3/G3)*100</f>
        <v>0.52246718914541157</v>
      </c>
      <c r="N3" s="5">
        <f>_xlfn.STDEV.P(M2:M4)</f>
        <v>3.5398503335416533E-2</v>
      </c>
    </row>
    <row r="4" spans="1:15" s="5" customFormat="1" x14ac:dyDescent="0.25">
      <c r="A4" s="5" t="s">
        <v>340</v>
      </c>
      <c r="B4" s="5">
        <v>3.5617999999999999</v>
      </c>
      <c r="C4" s="5">
        <v>5.0061</v>
      </c>
      <c r="D4" s="5">
        <v>3.5672000000000001</v>
      </c>
      <c r="E4" s="5">
        <v>0.7</v>
      </c>
      <c r="F4" s="23"/>
      <c r="G4" s="5">
        <f t="shared" si="0"/>
        <v>5.4000000000002935E-3</v>
      </c>
      <c r="H4" s="5">
        <f t="shared" si="1"/>
        <v>1.4388999999999998</v>
      </c>
      <c r="I4" s="6">
        <f t="shared" si="2"/>
        <v>8.8102408099999989E-4</v>
      </c>
      <c r="J4" s="6">
        <f t="shared" si="3"/>
        <v>9.9889351587301568E-6</v>
      </c>
      <c r="K4" s="6">
        <f>(E4*J4)/12</f>
        <v>5.8268788425925914E-7</v>
      </c>
      <c r="L4" s="6">
        <f t="shared" si="4"/>
        <v>2.7397984317870368E-5</v>
      </c>
      <c r="M4" s="6">
        <f t="shared" si="5"/>
        <v>0.50737007996053474</v>
      </c>
      <c r="N4" s="7"/>
      <c r="O4" s="5" t="s">
        <v>325</v>
      </c>
    </row>
    <row r="5" spans="1:15" s="8" customFormat="1" x14ac:dyDescent="0.25">
      <c r="A5" s="8" t="s">
        <v>341</v>
      </c>
      <c r="B5" s="8">
        <v>3.4992000000000001</v>
      </c>
      <c r="C5" s="8">
        <v>4.8198999999999996</v>
      </c>
      <c r="D5" s="8">
        <v>3.5032999999999999</v>
      </c>
      <c r="E5" s="8">
        <v>0.59299999999999997</v>
      </c>
      <c r="F5" s="24"/>
      <c r="G5" s="8">
        <f t="shared" si="0"/>
        <v>4.0999999999997705E-3</v>
      </c>
      <c r="H5" s="8">
        <f t="shared" si="1"/>
        <v>1.3165999999999998</v>
      </c>
      <c r="I5" s="9">
        <f t="shared" si="2"/>
        <v>8.0614101399999985E-4</v>
      </c>
      <c r="J5" s="9">
        <f t="shared" si="3"/>
        <v>9.1399207936507914E-6</v>
      </c>
      <c r="K5" s="9">
        <f t="shared" ref="K5:K31" si="6">E5*J5/12</f>
        <v>4.5166441921957661E-7</v>
      </c>
      <c r="L5" s="9">
        <f t="shared" si="4"/>
        <v>2.1237260991704492E-5</v>
      </c>
      <c r="M5" s="9">
        <f t="shared" si="5"/>
        <v>0.51798197540745572</v>
      </c>
      <c r="N5" s="8">
        <f>AVERAGE(M5:M7)</f>
        <v>0.54017702990086081</v>
      </c>
    </row>
    <row r="6" spans="1:15" s="8" customFormat="1" x14ac:dyDescent="0.25">
      <c r="A6" s="8" t="s">
        <v>342</v>
      </c>
      <c r="B6" s="8">
        <v>3.5272000000000001</v>
      </c>
      <c r="C6" s="8">
        <v>4.8121</v>
      </c>
      <c r="D6" s="8">
        <v>3.5314999999999999</v>
      </c>
      <c r="E6" s="8">
        <v>0.70760000000000001</v>
      </c>
      <c r="F6" s="23" t="s">
        <v>13</v>
      </c>
      <c r="G6" s="8">
        <f t="shared" si="0"/>
        <v>4.2999999999997485E-3</v>
      </c>
      <c r="H6" s="8">
        <f t="shared" si="1"/>
        <v>1.2806000000000002</v>
      </c>
      <c r="I6" s="9">
        <f t="shared" si="2"/>
        <v>7.8409857400000009E-4</v>
      </c>
      <c r="J6" s="9">
        <f t="shared" si="3"/>
        <v>8.890006507936508E-6</v>
      </c>
      <c r="K6" s="9">
        <f t="shared" si="6"/>
        <v>5.2421405041798941E-7</v>
      </c>
      <c r="L6" s="9">
        <f t="shared" si="4"/>
        <v>2.4648544650653864E-5</v>
      </c>
      <c r="M6" s="9">
        <f t="shared" si="5"/>
        <v>0.57322196861989083</v>
      </c>
      <c r="N6" s="8">
        <f>_xlfn.STDEV.P(M5:M7)</f>
        <v>2.3820918024704957E-2</v>
      </c>
    </row>
    <row r="7" spans="1:15" s="8" customFormat="1" x14ac:dyDescent="0.25">
      <c r="A7" s="8" t="s">
        <v>343</v>
      </c>
      <c r="B7" s="8">
        <v>3.5609999999999999</v>
      </c>
      <c r="C7" s="8">
        <v>4.851</v>
      </c>
      <c r="D7" s="8">
        <v>3.5655000000000001</v>
      </c>
      <c r="E7" s="8">
        <v>0.68120000000000003</v>
      </c>
      <c r="F7" s="24">
        <v>47.02</v>
      </c>
      <c r="G7" s="8">
        <f t="shared" si="0"/>
        <v>4.5000000000001705E-3</v>
      </c>
      <c r="H7" s="8">
        <f t="shared" si="1"/>
        <v>1.2854999999999999</v>
      </c>
      <c r="I7" s="9">
        <f t="shared" si="2"/>
        <v>7.8709879499999993E-4</v>
      </c>
      <c r="J7" s="9">
        <f t="shared" si="3"/>
        <v>8.9240226190476172E-6</v>
      </c>
      <c r="K7" s="9">
        <f t="shared" si="6"/>
        <v>5.0658701734126975E-7</v>
      </c>
      <c r="L7" s="9">
        <f t="shared" si="4"/>
        <v>2.3819721555386506E-5</v>
      </c>
      <c r="M7" s="9">
        <f t="shared" si="5"/>
        <v>0.52932714567523564</v>
      </c>
    </row>
    <row r="8" spans="1:15" s="10" customFormat="1" x14ac:dyDescent="0.25">
      <c r="A8" s="10" t="s">
        <v>344</v>
      </c>
      <c r="B8" s="10">
        <v>3.5464000000000002</v>
      </c>
      <c r="C8" s="10">
        <v>4.7199</v>
      </c>
      <c r="D8" s="10">
        <v>3.5507</v>
      </c>
      <c r="E8" s="10">
        <v>0.23980000000000001</v>
      </c>
      <c r="F8" s="23" t="s">
        <v>14</v>
      </c>
      <c r="G8" s="10">
        <f t="shared" si="0"/>
        <v>4.2999999999997485E-3</v>
      </c>
      <c r="H8" s="10">
        <f t="shared" si="1"/>
        <v>1.1692</v>
      </c>
      <c r="I8" s="11">
        <f t="shared" si="2"/>
        <v>7.1588946800000002E-4</v>
      </c>
      <c r="J8" s="11">
        <f t="shared" si="3"/>
        <v>8.116660634920634E-6</v>
      </c>
      <c r="K8" s="11">
        <f t="shared" si="6"/>
        <v>1.62197935021164E-7</v>
      </c>
      <c r="L8" s="11">
        <f t="shared" si="4"/>
        <v>7.6265469046951316E-6</v>
      </c>
      <c r="M8" s="11">
        <f t="shared" si="5"/>
        <v>0.17736155592315297</v>
      </c>
      <c r="N8" s="45">
        <f>AVERAGE(M8:M10)</f>
        <v>0.18309415832940568</v>
      </c>
    </row>
    <row r="9" spans="1:15" s="10" customFormat="1" x14ac:dyDescent="0.25">
      <c r="A9" s="10" t="s">
        <v>345</v>
      </c>
      <c r="B9" s="10">
        <v>3.569</v>
      </c>
      <c r="C9" s="10">
        <v>4.8775000000000004</v>
      </c>
      <c r="D9" s="10">
        <v>3.5733000000000001</v>
      </c>
      <c r="E9" s="10">
        <v>0.2283</v>
      </c>
      <c r="F9" s="25">
        <v>88.2</v>
      </c>
      <c r="G9" s="10">
        <f t="shared" si="0"/>
        <v>4.3000000000001926E-3</v>
      </c>
      <c r="H9" s="10">
        <f t="shared" si="1"/>
        <v>1.3042000000000002</v>
      </c>
      <c r="I9" s="11">
        <f t="shared" si="2"/>
        <v>7.9854861800000008E-4</v>
      </c>
      <c r="J9" s="11">
        <f t="shared" si="3"/>
        <v>9.0538392063492077E-6</v>
      </c>
      <c r="K9" s="11">
        <f t="shared" si="6"/>
        <v>1.7224929090079369E-7</v>
      </c>
      <c r="L9" s="11">
        <f t="shared" si="4"/>
        <v>8.0991616581553204E-6</v>
      </c>
      <c r="M9" s="11">
        <f t="shared" si="5"/>
        <v>0.18835259670127807</v>
      </c>
      <c r="N9" s="26">
        <f>_xlfn.STDEV.P(M8:M10)</f>
        <v>4.4995827951212729E-3</v>
      </c>
    </row>
    <row r="10" spans="1:15" s="10" customFormat="1" x14ac:dyDescent="0.25">
      <c r="A10" s="10" t="s">
        <v>346</v>
      </c>
      <c r="B10" s="10">
        <v>3.5529000000000002</v>
      </c>
      <c r="C10" s="10">
        <v>4.8394000000000004</v>
      </c>
      <c r="D10" s="10">
        <v>3.5573000000000001</v>
      </c>
      <c r="E10" s="10">
        <v>0.2316</v>
      </c>
      <c r="F10" s="23" t="s">
        <v>15</v>
      </c>
      <c r="G10" s="10">
        <f t="shared" si="0"/>
        <v>4.3999999999999595E-3</v>
      </c>
      <c r="H10" s="10">
        <f t="shared" si="1"/>
        <v>1.2821000000000002</v>
      </c>
      <c r="I10" s="11">
        <f t="shared" si="2"/>
        <v>7.8501700900000012E-4</v>
      </c>
      <c r="J10" s="11">
        <f t="shared" si="3"/>
        <v>8.9004196031746036E-6</v>
      </c>
      <c r="K10" s="11">
        <f t="shared" si="6"/>
        <v>1.7177809834126984E-7</v>
      </c>
      <c r="L10" s="11">
        <f t="shared" si="4"/>
        <v>8.0770061840065089E-6</v>
      </c>
      <c r="M10" s="11">
        <f t="shared" si="5"/>
        <v>0.18356832236378598</v>
      </c>
    </row>
    <row r="11" spans="1:15" s="12" customFormat="1" x14ac:dyDescent="0.25">
      <c r="A11" s="12" t="s">
        <v>347</v>
      </c>
      <c r="B11" s="12">
        <v>3.5266999999999999</v>
      </c>
      <c r="C11" s="12">
        <v>4.8952999999999998</v>
      </c>
      <c r="D11" s="12">
        <v>3.5314999999999999</v>
      </c>
      <c r="E11" s="12">
        <v>0.3296</v>
      </c>
      <c r="F11" s="22">
        <v>6.0220000000000003E+23</v>
      </c>
      <c r="G11" s="12">
        <f t="shared" si="0"/>
        <v>4.7999999999999154E-3</v>
      </c>
      <c r="H11" s="12">
        <f t="shared" si="1"/>
        <v>1.3637999999999999</v>
      </c>
      <c r="I11" s="13">
        <f t="shared" si="2"/>
        <v>8.3504110199999993E-4</v>
      </c>
      <c r="J11" s="13">
        <f t="shared" si="3"/>
        <v>9.4675861904761891E-6</v>
      </c>
      <c r="K11" s="13">
        <f t="shared" si="6"/>
        <v>2.6004303403174599E-7</v>
      </c>
      <c r="L11" s="13">
        <f t="shared" si="4"/>
        <v>1.2227223460172697E-5</v>
      </c>
      <c r="M11" s="13">
        <f t="shared" si="5"/>
        <v>0.25473382208693568</v>
      </c>
      <c r="N11" s="12">
        <f>AVERAGE(M11:M13)</f>
        <v>0.23907647689554276</v>
      </c>
    </row>
    <row r="12" spans="1:15" s="12" customFormat="1" x14ac:dyDescent="0.25">
      <c r="A12" s="12" t="s">
        <v>348</v>
      </c>
      <c r="B12" s="12">
        <v>3.5739999999999998</v>
      </c>
      <c r="C12" s="12">
        <v>4.9664999999999999</v>
      </c>
      <c r="D12" s="12">
        <v>3.5785999999999998</v>
      </c>
      <c r="E12" s="12">
        <v>0.25750000000000001</v>
      </c>
      <c r="F12" s="24"/>
      <c r="G12" s="12">
        <f t="shared" si="0"/>
        <v>4.5999999999999375E-3</v>
      </c>
      <c r="H12" s="12">
        <f t="shared" si="1"/>
        <v>1.3879000000000001</v>
      </c>
      <c r="I12" s="13">
        <f t="shared" si="2"/>
        <v>8.4979729100000015E-4</v>
      </c>
      <c r="J12" s="13">
        <f t="shared" si="3"/>
        <v>9.6348899206349212E-6</v>
      </c>
      <c r="K12" s="13">
        <f t="shared" si="6"/>
        <v>2.067486795469577E-7</v>
      </c>
      <c r="L12" s="13">
        <f t="shared" si="4"/>
        <v>9.721322912297952E-6</v>
      </c>
      <c r="M12" s="13">
        <f t="shared" si="5"/>
        <v>0.21133310678908879</v>
      </c>
      <c r="N12" s="12">
        <f>_xlfn.STDEV.P(M11:M13)</f>
        <v>1.967162966942998E-2</v>
      </c>
    </row>
    <row r="13" spans="1:15" s="12" customFormat="1" x14ac:dyDescent="0.25">
      <c r="A13" s="12" t="s">
        <v>349</v>
      </c>
      <c r="B13" s="12">
        <v>3.4792000000000001</v>
      </c>
      <c r="C13" s="12">
        <v>4.7569999999999997</v>
      </c>
      <c r="D13" s="12">
        <v>3.4838</v>
      </c>
      <c r="E13" s="12">
        <v>0.33360000000000001</v>
      </c>
      <c r="F13" s="24"/>
      <c r="G13" s="12">
        <f t="shared" si="0"/>
        <v>4.5999999999999375E-3</v>
      </c>
      <c r="H13" s="12">
        <f t="shared" si="1"/>
        <v>1.2731999999999997</v>
      </c>
      <c r="I13" s="13">
        <f t="shared" si="2"/>
        <v>7.7956762799999977E-4</v>
      </c>
      <c r="J13" s="13">
        <f t="shared" si="3"/>
        <v>8.838635238095235E-6</v>
      </c>
      <c r="K13" s="13">
        <f t="shared" si="6"/>
        <v>2.4571405961904752E-7</v>
      </c>
      <c r="L13" s="13">
        <f t="shared" si="4"/>
        <v>1.1553475083287615E-5</v>
      </c>
      <c r="M13" s="13">
        <f t="shared" si="5"/>
        <v>0.25116250181060373</v>
      </c>
    </row>
    <row r="14" spans="1:15" s="14" customFormat="1" x14ac:dyDescent="0.25">
      <c r="A14" s="14" t="s">
        <v>350</v>
      </c>
      <c r="B14" s="14">
        <v>3.5417999999999998</v>
      </c>
      <c r="C14" s="14">
        <v>4.859</v>
      </c>
      <c r="D14" s="14">
        <v>3.5468000000000002</v>
      </c>
      <c r="E14" s="14">
        <v>0.08</v>
      </c>
      <c r="F14" s="24"/>
      <c r="G14" s="14">
        <f t="shared" si="0"/>
        <v>5.0000000000003375E-3</v>
      </c>
      <c r="H14" s="14">
        <f t="shared" si="1"/>
        <v>1.3121999999999998</v>
      </c>
      <c r="I14" s="15">
        <f t="shared" si="2"/>
        <v>8.0344693799999992E-4</v>
      </c>
      <c r="J14" s="15">
        <f t="shared" si="3"/>
        <v>9.1093757142857129E-6</v>
      </c>
      <c r="K14" s="15">
        <f t="shared" si="6"/>
        <v>6.072917142857142E-8</v>
      </c>
      <c r="L14" s="15">
        <f t="shared" si="4"/>
        <v>2.8554856405714284E-6</v>
      </c>
      <c r="M14" s="15">
        <f t="shared" si="5"/>
        <v>5.7109712811424712E-2</v>
      </c>
      <c r="N14" s="14">
        <f>AVERAGE(M14:M16)</f>
        <v>6.150640024061127E-2</v>
      </c>
      <c r="O14" s="14" t="s">
        <v>325</v>
      </c>
    </row>
    <row r="15" spans="1:15" s="14" customFormat="1" x14ac:dyDescent="0.25">
      <c r="A15" s="14" t="s">
        <v>351</v>
      </c>
      <c r="B15" s="14">
        <v>3.4676</v>
      </c>
      <c r="C15" s="14">
        <v>4.6696</v>
      </c>
      <c r="D15" s="14">
        <v>3.4727000000000001</v>
      </c>
      <c r="E15" s="14">
        <v>0.10100000000000001</v>
      </c>
      <c r="F15" s="24"/>
      <c r="G15" s="14">
        <f t="shared" si="0"/>
        <v>5.1000000000001044E-3</v>
      </c>
      <c r="H15" s="14">
        <f t="shared" si="1"/>
        <v>1.1968999999999999</v>
      </c>
      <c r="I15" s="15">
        <f t="shared" si="2"/>
        <v>7.3284990099999991E-4</v>
      </c>
      <c r="J15" s="15">
        <f t="shared" si="3"/>
        <v>8.3089557936507928E-6</v>
      </c>
      <c r="K15" s="15">
        <f t="shared" si="6"/>
        <v>6.9933711263227512E-8</v>
      </c>
      <c r="L15" s="15">
        <f t="shared" si="4"/>
        <v>3.2882831035969581E-6</v>
      </c>
      <c r="M15" s="15">
        <f t="shared" si="5"/>
        <v>6.4476139286213541E-2</v>
      </c>
      <c r="N15" s="14">
        <f>_xlfn.STDEV.P(M14:M16)</f>
        <v>3.1720861715047802E-3</v>
      </c>
    </row>
    <row r="16" spans="1:15" s="14" customFormat="1" x14ac:dyDescent="0.25">
      <c r="A16" s="14" t="s">
        <v>352</v>
      </c>
      <c r="B16" s="14">
        <v>3.5543999999999998</v>
      </c>
      <c r="C16" s="14">
        <v>4.8460999999999999</v>
      </c>
      <c r="D16" s="14">
        <v>3.5592999999999999</v>
      </c>
      <c r="E16" s="14">
        <v>8.8099999999999998E-2</v>
      </c>
      <c r="F16" s="24"/>
      <c r="G16" s="14">
        <f t="shared" si="0"/>
        <v>4.9000000000001265E-3</v>
      </c>
      <c r="H16" s="14">
        <f t="shared" si="1"/>
        <v>1.2867999999999999</v>
      </c>
      <c r="I16" s="15">
        <f t="shared" si="2"/>
        <v>7.8789477199999998E-4</v>
      </c>
      <c r="J16" s="15">
        <f t="shared" si="3"/>
        <v>8.9330473015873015E-6</v>
      </c>
      <c r="K16" s="15">
        <f t="shared" si="6"/>
        <v>6.5583455605820101E-8</v>
      </c>
      <c r="L16" s="15">
        <f t="shared" si="4"/>
        <v>3.0837340825856614E-6</v>
      </c>
      <c r="M16" s="15">
        <f t="shared" si="5"/>
        <v>6.2933348624195543E-2</v>
      </c>
    </row>
    <row r="17" spans="5:14" s="16" customFormat="1" x14ac:dyDescent="0.25">
      <c r="F17" s="24"/>
      <c r="G17" s="16">
        <f t="shared" si="0"/>
        <v>0</v>
      </c>
      <c r="H17" s="16">
        <f t="shared" si="1"/>
        <v>0</v>
      </c>
      <c r="I17" s="17">
        <f t="shared" si="2"/>
        <v>0</v>
      </c>
      <c r="J17" s="17">
        <f t="shared" si="3"/>
        <v>0</v>
      </c>
      <c r="K17" s="17">
        <f t="shared" si="6"/>
        <v>0</v>
      </c>
      <c r="L17" s="17">
        <f t="shared" si="4"/>
        <v>0</v>
      </c>
      <c r="M17" s="17" t="e">
        <f t="shared" si="5"/>
        <v>#DIV/0!</v>
      </c>
      <c r="N17" s="20" t="e">
        <f>AVERAGE(M17:M19)</f>
        <v>#DIV/0!</v>
      </c>
    </row>
    <row r="18" spans="5:14" s="16" customFormat="1" x14ac:dyDescent="0.25">
      <c r="F18" s="24"/>
      <c r="G18" s="16">
        <f t="shared" si="0"/>
        <v>0</v>
      </c>
      <c r="H18" s="16">
        <f t="shared" si="1"/>
        <v>0</v>
      </c>
      <c r="I18" s="17">
        <f t="shared" si="2"/>
        <v>0</v>
      </c>
      <c r="J18" s="17">
        <f t="shared" si="3"/>
        <v>0</v>
      </c>
      <c r="K18" s="17">
        <f t="shared" si="6"/>
        <v>0</v>
      </c>
      <c r="L18" s="17">
        <f t="shared" si="4"/>
        <v>0</v>
      </c>
      <c r="M18" s="17" t="e">
        <f t="shared" si="5"/>
        <v>#DIV/0!</v>
      </c>
      <c r="N18" s="20" t="e">
        <f>_xlfn.STDEV.P(M17:M19)</f>
        <v>#DIV/0!</v>
      </c>
    </row>
    <row r="19" spans="5:14" s="16" customFormat="1" x14ac:dyDescent="0.25">
      <c r="E19" s="30"/>
      <c r="F19" s="38"/>
      <c r="G19" s="34">
        <f t="shared" si="0"/>
        <v>0</v>
      </c>
      <c r="H19" s="16">
        <f t="shared" si="1"/>
        <v>0</v>
      </c>
      <c r="I19" s="17">
        <f t="shared" si="2"/>
        <v>0</v>
      </c>
      <c r="J19" s="17">
        <f t="shared" si="3"/>
        <v>0</v>
      </c>
      <c r="K19" s="17">
        <f t="shared" si="6"/>
        <v>0</v>
      </c>
      <c r="L19" s="17">
        <f t="shared" si="4"/>
        <v>0</v>
      </c>
      <c r="M19" s="17" t="e">
        <f t="shared" si="5"/>
        <v>#DIV/0!</v>
      </c>
    </row>
    <row r="20" spans="5:14" s="29" customFormat="1" x14ac:dyDescent="0.25">
      <c r="E20" s="31"/>
      <c r="F20" s="38"/>
      <c r="G20" s="35">
        <f t="shared" si="0"/>
        <v>0</v>
      </c>
      <c r="H20" s="29">
        <f t="shared" si="1"/>
        <v>0</v>
      </c>
      <c r="I20" s="29">
        <f t="shared" si="2"/>
        <v>0</v>
      </c>
      <c r="J20" s="29">
        <f t="shared" si="3"/>
        <v>0</v>
      </c>
      <c r="K20" s="29">
        <f t="shared" si="6"/>
        <v>0</v>
      </c>
      <c r="L20" s="29">
        <f t="shared" si="4"/>
        <v>0</v>
      </c>
      <c r="M20" s="29" t="e">
        <f t="shared" si="5"/>
        <v>#DIV/0!</v>
      </c>
      <c r="N20" s="39" t="e">
        <f>AVERAGE(M20:M22)</f>
        <v>#DIV/0!</v>
      </c>
    </row>
    <row r="21" spans="5:14" s="29" customFormat="1" x14ac:dyDescent="0.25">
      <c r="E21" s="31"/>
      <c r="F21" s="38"/>
      <c r="G21" s="35">
        <f t="shared" si="0"/>
        <v>0</v>
      </c>
      <c r="H21" s="29">
        <f t="shared" si="1"/>
        <v>0</v>
      </c>
      <c r="I21" s="29">
        <f t="shared" si="2"/>
        <v>0</v>
      </c>
      <c r="J21" s="29">
        <f t="shared" si="3"/>
        <v>0</v>
      </c>
      <c r="K21" s="29">
        <f t="shared" si="6"/>
        <v>0</v>
      </c>
      <c r="L21" s="29">
        <f t="shared" si="4"/>
        <v>0</v>
      </c>
      <c r="M21" s="29" t="e">
        <f t="shared" si="5"/>
        <v>#DIV/0!</v>
      </c>
      <c r="N21" s="39" t="e">
        <f>_xlfn.STDEV.P(M20:M22)</f>
        <v>#DIV/0!</v>
      </c>
    </row>
    <row r="22" spans="5:14" s="29" customFormat="1" x14ac:dyDescent="0.25">
      <c r="E22" s="31"/>
      <c r="F22" s="38"/>
      <c r="G22" s="35">
        <f t="shared" si="0"/>
        <v>0</v>
      </c>
      <c r="H22" s="29">
        <f t="shared" si="1"/>
        <v>0</v>
      </c>
      <c r="I22" s="29">
        <f t="shared" si="2"/>
        <v>0</v>
      </c>
      <c r="J22" s="29">
        <f t="shared" si="3"/>
        <v>0</v>
      </c>
      <c r="K22" s="29">
        <f t="shared" si="6"/>
        <v>0</v>
      </c>
      <c r="L22" s="29">
        <f t="shared" si="4"/>
        <v>0</v>
      </c>
      <c r="M22" s="29" t="e">
        <f t="shared" si="5"/>
        <v>#DIV/0!</v>
      </c>
    </row>
    <row r="23" spans="5:14" s="27" customFormat="1" x14ac:dyDescent="0.25">
      <c r="E23" s="32"/>
      <c r="F23" s="38"/>
      <c r="G23" s="36">
        <f t="shared" si="0"/>
        <v>0</v>
      </c>
      <c r="H23" s="27">
        <f t="shared" si="1"/>
        <v>0</v>
      </c>
      <c r="I23" s="27">
        <f t="shared" si="2"/>
        <v>0</v>
      </c>
      <c r="J23" s="27">
        <f t="shared" si="3"/>
        <v>0</v>
      </c>
      <c r="K23" s="27">
        <f t="shared" si="6"/>
        <v>0</v>
      </c>
      <c r="L23" s="27">
        <f t="shared" si="4"/>
        <v>0</v>
      </c>
      <c r="M23" s="27" t="e">
        <f t="shared" si="5"/>
        <v>#DIV/0!</v>
      </c>
      <c r="N23" s="40" t="e">
        <f>AVERAGE(M23:M25)</f>
        <v>#DIV/0!</v>
      </c>
    </row>
    <row r="24" spans="5:14" s="27" customFormat="1" x14ac:dyDescent="0.25">
      <c r="E24" s="32"/>
      <c r="F24" s="38"/>
      <c r="G24" s="36">
        <f t="shared" si="0"/>
        <v>0</v>
      </c>
      <c r="H24" s="27">
        <f t="shared" si="1"/>
        <v>0</v>
      </c>
      <c r="I24" s="27">
        <f t="shared" si="2"/>
        <v>0</v>
      </c>
      <c r="J24" s="27">
        <f t="shared" si="3"/>
        <v>0</v>
      </c>
      <c r="K24" s="27">
        <f t="shared" si="6"/>
        <v>0</v>
      </c>
      <c r="L24" s="27">
        <f t="shared" si="4"/>
        <v>0</v>
      </c>
      <c r="M24" s="27" t="e">
        <f t="shared" si="5"/>
        <v>#DIV/0!</v>
      </c>
      <c r="N24" s="40" t="e">
        <f>_xlfn.STDEV.P(M23:M25)</f>
        <v>#DIV/0!</v>
      </c>
    </row>
    <row r="25" spans="5:14" s="27" customFormat="1" x14ac:dyDescent="0.25">
      <c r="E25" s="32"/>
      <c r="F25" s="38"/>
      <c r="G25" s="36">
        <f t="shared" si="0"/>
        <v>0</v>
      </c>
      <c r="H25" s="27">
        <f t="shared" si="1"/>
        <v>0</v>
      </c>
      <c r="I25" s="27">
        <f t="shared" si="2"/>
        <v>0</v>
      </c>
      <c r="J25" s="27">
        <f t="shared" si="3"/>
        <v>0</v>
      </c>
      <c r="K25" s="27">
        <f t="shared" si="6"/>
        <v>0</v>
      </c>
      <c r="L25" s="27">
        <f t="shared" si="4"/>
        <v>0</v>
      </c>
      <c r="M25" s="27" t="e">
        <f t="shared" si="5"/>
        <v>#DIV/0!</v>
      </c>
    </row>
    <row r="26" spans="5:14" s="43" customFormat="1" x14ac:dyDescent="0.25">
      <c r="F26" s="38"/>
      <c r="G26" s="43">
        <f t="shared" si="0"/>
        <v>0</v>
      </c>
      <c r="H26" s="43">
        <f t="shared" si="1"/>
        <v>0</v>
      </c>
      <c r="I26" s="43">
        <f t="shared" si="2"/>
        <v>0</v>
      </c>
      <c r="J26" s="43">
        <f t="shared" si="3"/>
        <v>0</v>
      </c>
      <c r="K26" s="43">
        <f t="shared" si="6"/>
        <v>0</v>
      </c>
      <c r="L26" s="43">
        <f t="shared" si="4"/>
        <v>0</v>
      </c>
      <c r="M26" s="43" t="e">
        <f t="shared" si="5"/>
        <v>#DIV/0!</v>
      </c>
      <c r="N26" s="43" t="e">
        <f>AVERAGE(M26:M28)</f>
        <v>#DIV/0!</v>
      </c>
    </row>
    <row r="27" spans="5:14" s="43" customFormat="1" x14ac:dyDescent="0.25">
      <c r="F27" s="38"/>
      <c r="G27" s="43">
        <f t="shared" si="0"/>
        <v>0</v>
      </c>
      <c r="H27" s="43">
        <f t="shared" si="1"/>
        <v>0</v>
      </c>
      <c r="I27" s="43">
        <f t="shared" si="2"/>
        <v>0</v>
      </c>
      <c r="J27" s="43">
        <f t="shared" si="3"/>
        <v>0</v>
      </c>
      <c r="K27" s="43">
        <f t="shared" si="6"/>
        <v>0</v>
      </c>
      <c r="L27" s="43">
        <f t="shared" si="4"/>
        <v>0</v>
      </c>
      <c r="M27" s="43" t="e">
        <f t="shared" si="5"/>
        <v>#DIV/0!</v>
      </c>
      <c r="N27" s="43" t="e">
        <f>STDEV(M26:M28)</f>
        <v>#DIV/0!</v>
      </c>
    </row>
    <row r="28" spans="5:14" s="43" customFormat="1" x14ac:dyDescent="0.25">
      <c r="F28" s="38"/>
      <c r="G28" s="43">
        <f t="shared" si="0"/>
        <v>0</v>
      </c>
      <c r="H28" s="43">
        <f t="shared" si="1"/>
        <v>0</v>
      </c>
      <c r="I28" s="43">
        <f t="shared" si="2"/>
        <v>0</v>
      </c>
      <c r="J28" s="43">
        <f t="shared" si="3"/>
        <v>0</v>
      </c>
      <c r="K28" s="43">
        <f t="shared" si="6"/>
        <v>0</v>
      </c>
      <c r="L28" s="43">
        <f t="shared" si="4"/>
        <v>0</v>
      </c>
      <c r="M28" s="43" t="e">
        <f t="shared" si="5"/>
        <v>#DIV/0!</v>
      </c>
    </row>
    <row r="29" spans="5:14" s="42" customFormat="1" x14ac:dyDescent="0.25">
      <c r="F29" s="38"/>
      <c r="G29" s="42">
        <f t="shared" si="0"/>
        <v>0</v>
      </c>
      <c r="H29" s="42">
        <f t="shared" si="1"/>
        <v>0</v>
      </c>
      <c r="I29" s="42">
        <f t="shared" si="2"/>
        <v>0</v>
      </c>
      <c r="J29" s="42">
        <f t="shared" si="3"/>
        <v>0</v>
      </c>
      <c r="K29" s="42">
        <f t="shared" si="6"/>
        <v>0</v>
      </c>
      <c r="L29" s="42">
        <f t="shared" si="4"/>
        <v>0</v>
      </c>
      <c r="M29" s="42" t="e">
        <f t="shared" si="5"/>
        <v>#DIV/0!</v>
      </c>
      <c r="N29" s="42" t="e">
        <f>AVERAGE(M29:M31)</f>
        <v>#DIV/0!</v>
      </c>
    </row>
    <row r="30" spans="5:14" s="42" customFormat="1" x14ac:dyDescent="0.25">
      <c r="F30" s="38"/>
      <c r="G30" s="42">
        <f t="shared" si="0"/>
        <v>0</v>
      </c>
      <c r="H30" s="42">
        <f t="shared" si="1"/>
        <v>0</v>
      </c>
      <c r="I30" s="42">
        <f t="shared" si="2"/>
        <v>0</v>
      </c>
      <c r="J30" s="42">
        <f t="shared" si="3"/>
        <v>0</v>
      </c>
      <c r="K30" s="42">
        <f t="shared" si="6"/>
        <v>0</v>
      </c>
      <c r="L30" s="42">
        <f t="shared" si="4"/>
        <v>0</v>
      </c>
      <c r="M30" s="42" t="e">
        <f t="shared" si="5"/>
        <v>#DIV/0!</v>
      </c>
      <c r="N30" s="42" t="e">
        <f>STDEV(M29:M31)</f>
        <v>#DIV/0!</v>
      </c>
    </row>
    <row r="31" spans="5:14" s="42" customFormat="1" x14ac:dyDescent="0.25">
      <c r="F31" s="38"/>
      <c r="G31" s="42">
        <f t="shared" si="0"/>
        <v>0</v>
      </c>
      <c r="H31" s="42">
        <f t="shared" si="1"/>
        <v>0</v>
      </c>
      <c r="I31" s="42">
        <f t="shared" si="2"/>
        <v>0</v>
      </c>
      <c r="J31" s="42">
        <f t="shared" si="3"/>
        <v>0</v>
      </c>
      <c r="K31" s="42">
        <f t="shared" si="6"/>
        <v>0</v>
      </c>
      <c r="L31" s="42">
        <f t="shared" si="4"/>
        <v>0</v>
      </c>
      <c r="M31" s="42" t="e">
        <f t="shared" si="5"/>
        <v>#DIV/0!</v>
      </c>
    </row>
  </sheetData>
  <phoneticPr fontId="5" type="noConversion"/>
  <pageMargins left="0.7" right="0.7" top="0.75" bottom="0.75" header="0.3" footer="0.3"/>
  <pageSetup paperSize="9" orientation="portrait" verticalDpi="0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25C960-FEBB-47FD-919E-BBFCC15D52FC}">
  <dimension ref="A1:O31"/>
  <sheetViews>
    <sheetView workbookViewId="0">
      <selection sqref="A1:XFD1048576"/>
    </sheetView>
  </sheetViews>
  <sheetFormatPr defaultRowHeight="15" x14ac:dyDescent="0.25"/>
  <cols>
    <col min="1" max="1" width="14.42578125" customWidth="1"/>
    <col min="2" max="2" width="14.5703125" customWidth="1"/>
    <col min="3" max="3" width="16.85546875" customWidth="1"/>
    <col min="4" max="4" width="13.5703125" customWidth="1"/>
    <col min="5" max="5" width="13" customWidth="1"/>
    <col min="6" max="6" width="19.42578125" bestFit="1" customWidth="1"/>
    <col min="15" max="15" width="12" bestFit="1" customWidth="1"/>
  </cols>
  <sheetData>
    <row r="1" spans="1:15" ht="22.5" customHeight="1" x14ac:dyDescent="0.25">
      <c r="A1" s="1" t="s">
        <v>2</v>
      </c>
      <c r="B1" s="2" t="s">
        <v>12</v>
      </c>
      <c r="C1" s="2" t="s">
        <v>1</v>
      </c>
      <c r="D1" s="2" t="s">
        <v>0</v>
      </c>
      <c r="E1" s="2" t="s">
        <v>7</v>
      </c>
      <c r="F1" s="3" t="s">
        <v>3</v>
      </c>
      <c r="G1" s="4" t="s">
        <v>4</v>
      </c>
      <c r="H1" s="4" t="s">
        <v>17</v>
      </c>
      <c r="I1" s="4" t="s">
        <v>5</v>
      </c>
      <c r="J1" s="4" t="s">
        <v>6</v>
      </c>
      <c r="K1" s="4" t="s">
        <v>8</v>
      </c>
      <c r="L1" s="4" t="s">
        <v>9</v>
      </c>
      <c r="M1" s="4" t="s">
        <v>10</v>
      </c>
      <c r="N1" s="19" t="s">
        <v>35</v>
      </c>
      <c r="O1" s="18"/>
    </row>
    <row r="2" spans="1:15" s="5" customFormat="1" x14ac:dyDescent="0.25">
      <c r="A2" s="5" t="s">
        <v>353</v>
      </c>
      <c r="B2" s="5">
        <v>3.5167999999999999</v>
      </c>
      <c r="C2" s="5">
        <v>4.8905000000000003</v>
      </c>
      <c r="D2" s="5">
        <v>3.5203000000000002</v>
      </c>
      <c r="E2" s="5">
        <v>0</v>
      </c>
      <c r="F2" s="21" t="s">
        <v>16</v>
      </c>
      <c r="G2" s="5">
        <f>D2-B2</f>
        <v>3.5000000000002807E-3</v>
      </c>
      <c r="H2" s="5">
        <f>C2-B2-G2</f>
        <v>1.3702000000000001</v>
      </c>
      <c r="I2" s="6">
        <f>(H2*$F$3)/100</f>
        <v>1.3270387000000002E-3</v>
      </c>
      <c r="J2" s="6">
        <f>I2/$F$9</f>
        <v>1.5045790249433109E-5</v>
      </c>
      <c r="K2" s="6">
        <f>(E2*J2)/12</f>
        <v>0</v>
      </c>
      <c r="L2" s="6">
        <f>K2*$F$7</f>
        <v>0</v>
      </c>
      <c r="M2" s="6">
        <f>(L2/G2)*100</f>
        <v>0</v>
      </c>
      <c r="N2" s="5">
        <f>AVERAGE(M2:M4)</f>
        <v>0</v>
      </c>
    </row>
    <row r="3" spans="1:15" s="5" customFormat="1" x14ac:dyDescent="0.25">
      <c r="A3" s="5" t="s">
        <v>354</v>
      </c>
      <c r="B3" s="5">
        <v>3.5243000000000002</v>
      </c>
      <c r="C3" s="5">
        <v>4.7538</v>
      </c>
      <c r="D3" s="5">
        <v>3.5282</v>
      </c>
      <c r="E3" s="5">
        <v>0</v>
      </c>
      <c r="F3" s="22">
        <v>9.6850000000000006E-2</v>
      </c>
      <c r="G3" s="5">
        <f t="shared" ref="G3:G31" si="0">D3-B3</f>
        <v>3.8999999999997925E-3</v>
      </c>
      <c r="H3" s="5">
        <f t="shared" ref="H3:H31" si="1">C3-B3-G3</f>
        <v>1.2256</v>
      </c>
      <c r="I3" s="6">
        <f t="shared" ref="I3:I31" si="2">(H3*$F$3)/100</f>
        <v>1.1869936000000001E-3</v>
      </c>
      <c r="J3" s="6">
        <f t="shared" ref="J3:J31" si="3">I3/$F$9</f>
        <v>1.3457977324263039E-5</v>
      </c>
      <c r="K3" s="6">
        <f>(E3*J3)/12</f>
        <v>0</v>
      </c>
      <c r="L3" s="6">
        <f t="shared" ref="L3:L31" si="4">K3*$F$7</f>
        <v>0</v>
      </c>
      <c r="M3" s="6">
        <f t="shared" ref="M3:M31" si="5">(L3/G3)*100</f>
        <v>0</v>
      </c>
      <c r="N3" s="5">
        <f>_xlfn.STDEV.P(M2:M4)</f>
        <v>0</v>
      </c>
    </row>
    <row r="4" spans="1:15" s="5" customFormat="1" x14ac:dyDescent="0.25">
      <c r="A4" s="5" t="s">
        <v>355</v>
      </c>
      <c r="B4" s="5">
        <v>3.5099</v>
      </c>
      <c r="C4" s="5">
        <v>4.7667999999999999</v>
      </c>
      <c r="D4" s="5">
        <v>3.5139999999999998</v>
      </c>
      <c r="E4" s="5">
        <v>0</v>
      </c>
      <c r="F4" s="23"/>
      <c r="G4" s="5">
        <f t="shared" si="0"/>
        <v>4.0999999999997705E-3</v>
      </c>
      <c r="H4" s="5">
        <f t="shared" si="1"/>
        <v>1.2528000000000001</v>
      </c>
      <c r="I4" s="6">
        <f t="shared" si="2"/>
        <v>1.2133368E-3</v>
      </c>
      <c r="J4" s="6">
        <f t="shared" si="3"/>
        <v>1.375665306122449E-5</v>
      </c>
      <c r="K4" s="6">
        <f>(E4*J4)/12</f>
        <v>0</v>
      </c>
      <c r="L4" s="6">
        <f t="shared" si="4"/>
        <v>0</v>
      </c>
      <c r="M4" s="6">
        <f t="shared" si="5"/>
        <v>0</v>
      </c>
      <c r="N4" s="7"/>
    </row>
    <row r="5" spans="1:15" s="8" customFormat="1" x14ac:dyDescent="0.25">
      <c r="A5" s="8" t="s">
        <v>356</v>
      </c>
      <c r="B5" s="8">
        <v>3.5752000000000002</v>
      </c>
      <c r="C5" s="8">
        <v>4.9023000000000003</v>
      </c>
      <c r="D5" s="8">
        <v>3.5804</v>
      </c>
      <c r="E5" s="8">
        <v>0.39240000000000003</v>
      </c>
      <c r="F5" s="24"/>
      <c r="G5" s="8">
        <f t="shared" si="0"/>
        <v>5.1999999999998714E-3</v>
      </c>
      <c r="H5" s="8">
        <f t="shared" si="1"/>
        <v>1.3219000000000003</v>
      </c>
      <c r="I5" s="9">
        <f t="shared" si="2"/>
        <v>1.2802601500000006E-3</v>
      </c>
      <c r="J5" s="9">
        <f t="shared" si="3"/>
        <v>1.4515421201814066E-5</v>
      </c>
      <c r="K5" s="9">
        <f t="shared" ref="K5:K31" si="6">E5*J5/12</f>
        <v>4.7465427329931997E-7</v>
      </c>
      <c r="L5" s="9">
        <f t="shared" si="4"/>
        <v>2.2318243930534028E-5</v>
      </c>
      <c r="M5" s="9">
        <f t="shared" si="5"/>
        <v>0.42919699866412658</v>
      </c>
      <c r="N5" s="8">
        <f>AVERAGE(M5:M7)</f>
        <v>0.50295012690788421</v>
      </c>
      <c r="O5" s="9"/>
    </row>
    <row r="6" spans="1:15" s="8" customFormat="1" x14ac:dyDescent="0.25">
      <c r="A6" s="8" t="s">
        <v>357</v>
      </c>
      <c r="B6" s="8">
        <v>3.5150000000000001</v>
      </c>
      <c r="C6" s="8">
        <v>4.7824999999999998</v>
      </c>
      <c r="D6" s="8">
        <v>3.5200999999999998</v>
      </c>
      <c r="E6" s="8">
        <v>0.49919999999999998</v>
      </c>
      <c r="F6" s="23" t="s">
        <v>13</v>
      </c>
      <c r="G6" s="8">
        <f t="shared" si="0"/>
        <v>5.0999999999996604E-3</v>
      </c>
      <c r="H6" s="8">
        <f t="shared" si="1"/>
        <v>1.2624</v>
      </c>
      <c r="I6" s="9">
        <f t="shared" si="2"/>
        <v>1.2226343999999999E-3</v>
      </c>
      <c r="J6" s="9">
        <f t="shared" si="3"/>
        <v>1.3862068027210882E-5</v>
      </c>
      <c r="K6" s="9">
        <f t="shared" si="6"/>
        <v>5.766620299319727E-7</v>
      </c>
      <c r="L6" s="9">
        <f t="shared" si="4"/>
        <v>2.7114648647401357E-5</v>
      </c>
      <c r="M6" s="9">
        <f t="shared" si="5"/>
        <v>0.53165977740006198</v>
      </c>
      <c r="N6" s="8">
        <f>_xlfn.STDEV.P(M5:M7)</f>
        <v>5.2575922388739094E-2</v>
      </c>
    </row>
    <row r="7" spans="1:15" s="8" customFormat="1" x14ac:dyDescent="0.25">
      <c r="A7" s="8" t="s">
        <v>358</v>
      </c>
      <c r="B7" s="8">
        <v>3.4548000000000001</v>
      </c>
      <c r="C7" s="8">
        <v>4.6616999999999997</v>
      </c>
      <c r="D7" s="8">
        <v>3.4597000000000002</v>
      </c>
      <c r="E7" s="8">
        <v>0.51919999999999999</v>
      </c>
      <c r="F7" s="24">
        <v>47.02</v>
      </c>
      <c r="G7" s="8">
        <f t="shared" si="0"/>
        <v>4.9000000000001265E-3</v>
      </c>
      <c r="H7" s="8">
        <f t="shared" si="1"/>
        <v>1.2019999999999995</v>
      </c>
      <c r="I7" s="9">
        <f t="shared" si="2"/>
        <v>1.1641369999999996E-3</v>
      </c>
      <c r="J7" s="9">
        <f t="shared" si="3"/>
        <v>1.319883219954648E-5</v>
      </c>
      <c r="K7" s="9">
        <f t="shared" si="6"/>
        <v>5.7106947316704436E-7</v>
      </c>
      <c r="L7" s="9">
        <f t="shared" si="4"/>
        <v>2.6851686628314428E-5</v>
      </c>
      <c r="M7" s="9">
        <f t="shared" si="5"/>
        <v>0.54799360465946401</v>
      </c>
    </row>
    <row r="8" spans="1:15" s="10" customFormat="1" x14ac:dyDescent="0.25">
      <c r="A8" s="10" t="s">
        <v>359</v>
      </c>
      <c r="B8" s="10">
        <v>3.5567000000000002</v>
      </c>
      <c r="C8" s="10">
        <v>4.9170999999999996</v>
      </c>
      <c r="D8" s="10">
        <v>3.5609999999999999</v>
      </c>
      <c r="E8" s="10">
        <v>0.35970000000000002</v>
      </c>
      <c r="F8" s="23" t="s">
        <v>14</v>
      </c>
      <c r="G8" s="10">
        <f t="shared" si="0"/>
        <v>4.2999999999997485E-3</v>
      </c>
      <c r="H8" s="10">
        <f t="shared" si="1"/>
        <v>1.3560999999999996</v>
      </c>
      <c r="I8" s="11">
        <f t="shared" si="2"/>
        <v>1.3133828499999997E-3</v>
      </c>
      <c r="J8" s="11">
        <f t="shared" si="3"/>
        <v>1.4890962018140586E-5</v>
      </c>
      <c r="K8" s="11">
        <f t="shared" si="6"/>
        <v>4.4635658649376408E-7</v>
      </c>
      <c r="L8" s="11">
        <f t="shared" si="4"/>
        <v>2.0987686696936789E-5</v>
      </c>
      <c r="M8" s="11">
        <f t="shared" si="5"/>
        <v>0.48808573713809345</v>
      </c>
      <c r="N8" s="45">
        <f>AVERAGE(M8:M10)</f>
        <v>0.49926750546068571</v>
      </c>
      <c r="O8" s="10" t="s">
        <v>325</v>
      </c>
    </row>
    <row r="9" spans="1:15" s="10" customFormat="1" x14ac:dyDescent="0.25">
      <c r="A9" s="10" t="s">
        <v>360</v>
      </c>
      <c r="B9" s="10">
        <v>3.57</v>
      </c>
      <c r="C9" s="10">
        <v>4.7362000000000002</v>
      </c>
      <c r="D9" s="10">
        <v>3.5741999999999998</v>
      </c>
      <c r="E9" s="10">
        <v>0.4</v>
      </c>
      <c r="F9" s="25">
        <v>88.2</v>
      </c>
      <c r="G9" s="10">
        <f t="shared" si="0"/>
        <v>4.1999999999999815E-3</v>
      </c>
      <c r="H9" s="10">
        <f t="shared" si="1"/>
        <v>1.1620000000000004</v>
      </c>
      <c r="I9" s="11">
        <f t="shared" si="2"/>
        <v>1.1253970000000004E-3</v>
      </c>
      <c r="J9" s="11">
        <f t="shared" si="3"/>
        <v>1.2759603174603179E-5</v>
      </c>
      <c r="K9" s="11">
        <f t="shared" si="6"/>
        <v>4.2532010582010599E-7</v>
      </c>
      <c r="L9" s="11">
        <f t="shared" si="4"/>
        <v>1.9998551375661383E-5</v>
      </c>
      <c r="M9" s="11">
        <f t="shared" si="5"/>
        <v>0.4761559851347969</v>
      </c>
      <c r="N9" s="26">
        <f>_xlfn.STDEV.P(M8:M10)</f>
        <v>2.4733270176843045E-2</v>
      </c>
    </row>
    <row r="10" spans="1:15" s="10" customFormat="1" x14ac:dyDescent="0.25">
      <c r="A10" s="10" t="s">
        <v>361</v>
      </c>
      <c r="B10" s="10">
        <v>3.5072000000000001</v>
      </c>
      <c r="C10" s="10">
        <v>4.8071000000000002</v>
      </c>
      <c r="D10" s="10">
        <v>3.5118999999999998</v>
      </c>
      <c r="E10" s="10">
        <v>0.45</v>
      </c>
      <c r="F10" s="23" t="s">
        <v>15</v>
      </c>
      <c r="G10" s="10">
        <f t="shared" si="0"/>
        <v>4.6999999999997044E-3</v>
      </c>
      <c r="H10" s="10">
        <f t="shared" si="1"/>
        <v>1.2952000000000004</v>
      </c>
      <c r="I10" s="11">
        <f t="shared" si="2"/>
        <v>1.2544012000000005E-3</v>
      </c>
      <c r="J10" s="11">
        <f t="shared" si="3"/>
        <v>1.4222235827664405E-5</v>
      </c>
      <c r="K10" s="11">
        <f t="shared" si="6"/>
        <v>5.3333384353741518E-7</v>
      </c>
      <c r="L10" s="11">
        <f t="shared" si="4"/>
        <v>2.5077357323129263E-5</v>
      </c>
      <c r="M10" s="11">
        <f t="shared" si="5"/>
        <v>0.53356079410916679</v>
      </c>
    </row>
    <row r="11" spans="1:15" s="12" customFormat="1" x14ac:dyDescent="0.25">
      <c r="A11" s="12" t="s">
        <v>362</v>
      </c>
      <c r="B11" s="12">
        <v>3.53</v>
      </c>
      <c r="C11" s="12">
        <v>4.7746000000000004</v>
      </c>
      <c r="D11" s="12">
        <v>3.5344000000000002</v>
      </c>
      <c r="E11" s="12">
        <v>0.42709999999999998</v>
      </c>
      <c r="F11" s="22">
        <v>6.0220000000000003E+23</v>
      </c>
      <c r="G11" s="12">
        <f t="shared" si="0"/>
        <v>4.4000000000004036E-3</v>
      </c>
      <c r="H11" s="12">
        <f t="shared" si="1"/>
        <v>1.2402000000000002</v>
      </c>
      <c r="I11" s="13">
        <f t="shared" si="2"/>
        <v>1.2011337000000003E-3</v>
      </c>
      <c r="J11" s="13">
        <f t="shared" si="3"/>
        <v>1.3618295918367349E-5</v>
      </c>
      <c r="K11" s="13">
        <f t="shared" si="6"/>
        <v>4.8469784889455787E-7</v>
      </c>
      <c r="L11" s="13">
        <f t="shared" si="4"/>
        <v>2.2790492855022114E-5</v>
      </c>
      <c r="M11" s="13">
        <f t="shared" si="5"/>
        <v>0.51796574670500051</v>
      </c>
      <c r="N11" s="12">
        <f>AVERAGE(M11:M13)</f>
        <v>0.55583216479875253</v>
      </c>
    </row>
    <row r="12" spans="1:15" s="12" customFormat="1" x14ac:dyDescent="0.25">
      <c r="A12" s="12" t="s">
        <v>363</v>
      </c>
      <c r="B12" s="12">
        <v>3.5424000000000002</v>
      </c>
      <c r="C12" s="12">
        <v>4.7248000000000001</v>
      </c>
      <c r="D12" s="12">
        <v>3.5468000000000002</v>
      </c>
      <c r="E12" s="12">
        <v>0.5</v>
      </c>
      <c r="F12" s="24"/>
      <c r="G12" s="12">
        <f t="shared" si="0"/>
        <v>4.3999999999999595E-3</v>
      </c>
      <c r="H12" s="12">
        <f t="shared" si="1"/>
        <v>1.1779999999999999</v>
      </c>
      <c r="I12" s="13">
        <f t="shared" si="2"/>
        <v>1.140893E-3</v>
      </c>
      <c r="J12" s="13">
        <f t="shared" si="3"/>
        <v>1.2935294784580498E-5</v>
      </c>
      <c r="K12" s="13">
        <f t="shared" si="6"/>
        <v>5.3897061602418742E-7</v>
      </c>
      <c r="L12" s="13">
        <f t="shared" si="4"/>
        <v>2.5342398365457296E-5</v>
      </c>
      <c r="M12" s="13">
        <f t="shared" si="5"/>
        <v>0.57596359921494378</v>
      </c>
      <c r="N12" s="12">
        <f>_xlfn.STDEV.P(M11:M13)</f>
        <v>2.679346883693598E-2</v>
      </c>
    </row>
    <row r="13" spans="1:15" s="12" customFormat="1" x14ac:dyDescent="0.25">
      <c r="A13" s="12" t="s">
        <v>364</v>
      </c>
      <c r="B13" s="12">
        <v>3.4849000000000001</v>
      </c>
      <c r="C13" s="12">
        <v>4.8087999999999997</v>
      </c>
      <c r="D13" s="12">
        <v>3.4895</v>
      </c>
      <c r="E13" s="12">
        <v>0.46479999999999999</v>
      </c>
      <c r="F13" s="24"/>
      <c r="G13" s="12">
        <f t="shared" si="0"/>
        <v>4.5999999999999375E-3</v>
      </c>
      <c r="H13" s="12">
        <f t="shared" si="1"/>
        <v>1.3192999999999997</v>
      </c>
      <c r="I13" s="13">
        <f t="shared" si="2"/>
        <v>1.2777420499999997E-3</v>
      </c>
      <c r="J13" s="13">
        <f t="shared" si="3"/>
        <v>1.4486871315192739E-5</v>
      </c>
      <c r="K13" s="13">
        <f t="shared" si="6"/>
        <v>5.6112481560846541E-7</v>
      </c>
      <c r="L13" s="13">
        <f t="shared" si="4"/>
        <v>2.6384088829910045E-5</v>
      </c>
      <c r="M13" s="13">
        <f t="shared" si="5"/>
        <v>0.57356714847631307</v>
      </c>
    </row>
    <row r="14" spans="1:15" s="14" customFormat="1" x14ac:dyDescent="0.25">
      <c r="A14" s="14" t="s">
        <v>365</v>
      </c>
      <c r="B14" s="14">
        <v>3.5531000000000001</v>
      </c>
      <c r="C14" s="14">
        <v>4.8108000000000004</v>
      </c>
      <c r="D14" s="14">
        <v>3.5581</v>
      </c>
      <c r="E14" s="14">
        <v>0.63649999999999995</v>
      </c>
      <c r="F14" s="24"/>
      <c r="G14" s="14">
        <f t="shared" si="0"/>
        <v>4.9999999999998934E-3</v>
      </c>
      <c r="H14" s="14">
        <f t="shared" si="1"/>
        <v>1.2527000000000004</v>
      </c>
      <c r="I14" s="15">
        <f t="shared" si="2"/>
        <v>1.2132399500000004E-3</v>
      </c>
      <c r="J14" s="15">
        <f t="shared" si="3"/>
        <v>1.3755554988662135E-5</v>
      </c>
      <c r="K14" s="15">
        <f t="shared" si="6"/>
        <v>7.2961756252362067E-7</v>
      </c>
      <c r="L14" s="15">
        <f t="shared" si="4"/>
        <v>3.4306617789860643E-5</v>
      </c>
      <c r="M14" s="15">
        <f t="shared" si="5"/>
        <v>0.68613235579722753</v>
      </c>
      <c r="N14" s="14">
        <f>AVERAGE(M14:M16)</f>
        <v>0.71839180988513729</v>
      </c>
    </row>
    <row r="15" spans="1:15" s="14" customFormat="1" x14ac:dyDescent="0.25">
      <c r="A15" s="14" t="s">
        <v>366</v>
      </c>
      <c r="B15" s="14">
        <v>3.5613000000000001</v>
      </c>
      <c r="C15" s="14">
        <v>4.9081999999999999</v>
      </c>
      <c r="D15" s="14">
        <v>3.5657999999999999</v>
      </c>
      <c r="E15" s="14">
        <v>0.6</v>
      </c>
      <c r="F15" s="24"/>
      <c r="G15" s="14">
        <f t="shared" si="0"/>
        <v>4.4999999999997264E-3</v>
      </c>
      <c r="H15" s="14">
        <f t="shared" si="1"/>
        <v>1.3424</v>
      </c>
      <c r="I15" s="15">
        <f t="shared" si="2"/>
        <v>1.3001144000000001E-3</v>
      </c>
      <c r="J15" s="15">
        <f t="shared" si="3"/>
        <v>1.4740526077097506E-5</v>
      </c>
      <c r="K15" s="15">
        <f t="shared" si="6"/>
        <v>7.3702630385487532E-7</v>
      </c>
      <c r="L15" s="15">
        <f t="shared" si="4"/>
        <v>3.465497680725624E-5</v>
      </c>
      <c r="M15" s="15">
        <f t="shared" si="5"/>
        <v>0.77011059571685214</v>
      </c>
      <c r="N15" s="14">
        <f>_xlfn.STDEV.P(M14:M16)</f>
        <v>3.6942165510755673E-2</v>
      </c>
    </row>
    <row r="16" spans="1:15" s="14" customFormat="1" x14ac:dyDescent="0.25">
      <c r="A16" s="14" t="s">
        <v>367</v>
      </c>
      <c r="B16" s="14">
        <v>3.5541999999999998</v>
      </c>
      <c r="C16" s="14">
        <v>4.7977999999999996</v>
      </c>
      <c r="D16" s="14">
        <v>3.5588000000000002</v>
      </c>
      <c r="E16" s="14">
        <v>0.60309999999999997</v>
      </c>
      <c r="F16" s="24"/>
      <c r="G16" s="14">
        <f t="shared" si="0"/>
        <v>4.6000000000003816E-3</v>
      </c>
      <c r="H16" s="14">
        <f t="shared" si="1"/>
        <v>1.2389999999999994</v>
      </c>
      <c r="I16" s="15">
        <f t="shared" si="2"/>
        <v>1.1999714999999995E-3</v>
      </c>
      <c r="J16" s="15">
        <f t="shared" si="3"/>
        <v>1.3605119047619042E-5</v>
      </c>
      <c r="K16" s="15">
        <f t="shared" si="6"/>
        <v>6.837706081349203E-7</v>
      </c>
      <c r="L16" s="15">
        <f t="shared" si="4"/>
        <v>3.2150893994503957E-5</v>
      </c>
      <c r="M16" s="15">
        <f t="shared" si="5"/>
        <v>0.69893247814133241</v>
      </c>
    </row>
    <row r="17" spans="5:14" s="16" customFormat="1" x14ac:dyDescent="0.25">
      <c r="F17" s="24"/>
      <c r="G17" s="16">
        <f t="shared" si="0"/>
        <v>0</v>
      </c>
      <c r="H17" s="16">
        <f t="shared" si="1"/>
        <v>0</v>
      </c>
      <c r="I17" s="17">
        <f t="shared" si="2"/>
        <v>0</v>
      </c>
      <c r="J17" s="17">
        <f t="shared" si="3"/>
        <v>0</v>
      </c>
      <c r="K17" s="17">
        <f t="shared" si="6"/>
        <v>0</v>
      </c>
      <c r="L17" s="17">
        <f t="shared" si="4"/>
        <v>0</v>
      </c>
      <c r="M17" s="17" t="e">
        <f t="shared" si="5"/>
        <v>#DIV/0!</v>
      </c>
      <c r="N17" s="20" t="e">
        <f>AVERAGE(M17:M19)</f>
        <v>#DIV/0!</v>
      </c>
    </row>
    <row r="18" spans="5:14" s="16" customFormat="1" x14ac:dyDescent="0.25">
      <c r="F18" s="24"/>
      <c r="G18" s="16">
        <f t="shared" si="0"/>
        <v>0</v>
      </c>
      <c r="H18" s="16">
        <f t="shared" si="1"/>
        <v>0</v>
      </c>
      <c r="I18" s="17">
        <f t="shared" si="2"/>
        <v>0</v>
      </c>
      <c r="J18" s="17">
        <f t="shared" si="3"/>
        <v>0</v>
      </c>
      <c r="K18" s="17">
        <f t="shared" si="6"/>
        <v>0</v>
      </c>
      <c r="L18" s="17">
        <f t="shared" si="4"/>
        <v>0</v>
      </c>
      <c r="M18" s="17" t="e">
        <f t="shared" si="5"/>
        <v>#DIV/0!</v>
      </c>
      <c r="N18" s="20" t="e">
        <f>_xlfn.STDEV.P(M17:M19)</f>
        <v>#DIV/0!</v>
      </c>
    </row>
    <row r="19" spans="5:14" s="16" customFormat="1" x14ac:dyDescent="0.25">
      <c r="E19" s="30"/>
      <c r="F19" s="38"/>
      <c r="G19" s="34">
        <f t="shared" si="0"/>
        <v>0</v>
      </c>
      <c r="H19" s="16">
        <f t="shared" si="1"/>
        <v>0</v>
      </c>
      <c r="I19" s="17">
        <f t="shared" si="2"/>
        <v>0</v>
      </c>
      <c r="J19" s="17">
        <f t="shared" si="3"/>
        <v>0</v>
      </c>
      <c r="K19" s="17">
        <f t="shared" si="6"/>
        <v>0</v>
      </c>
      <c r="L19" s="17">
        <f t="shared" si="4"/>
        <v>0</v>
      </c>
      <c r="M19" s="17" t="e">
        <f t="shared" si="5"/>
        <v>#DIV/0!</v>
      </c>
    </row>
    <row r="20" spans="5:14" s="29" customFormat="1" x14ac:dyDescent="0.25">
      <c r="E20" s="31"/>
      <c r="F20" s="38"/>
      <c r="G20" s="35">
        <f t="shared" si="0"/>
        <v>0</v>
      </c>
      <c r="H20" s="29">
        <f t="shared" si="1"/>
        <v>0</v>
      </c>
      <c r="I20" s="29">
        <f t="shared" si="2"/>
        <v>0</v>
      </c>
      <c r="J20" s="29">
        <f t="shared" si="3"/>
        <v>0</v>
      </c>
      <c r="K20" s="29">
        <f t="shared" si="6"/>
        <v>0</v>
      </c>
      <c r="L20" s="29">
        <f t="shared" si="4"/>
        <v>0</v>
      </c>
      <c r="M20" s="29" t="e">
        <f t="shared" si="5"/>
        <v>#DIV/0!</v>
      </c>
      <c r="N20" s="39" t="e">
        <f>AVERAGE(M20:M22)</f>
        <v>#DIV/0!</v>
      </c>
    </row>
    <row r="21" spans="5:14" s="29" customFormat="1" x14ac:dyDescent="0.25">
      <c r="E21" s="31"/>
      <c r="F21" s="38"/>
      <c r="G21" s="35">
        <f t="shared" si="0"/>
        <v>0</v>
      </c>
      <c r="H21" s="29">
        <f t="shared" si="1"/>
        <v>0</v>
      </c>
      <c r="I21" s="29">
        <f t="shared" si="2"/>
        <v>0</v>
      </c>
      <c r="J21" s="29">
        <f t="shared" si="3"/>
        <v>0</v>
      </c>
      <c r="K21" s="29">
        <f t="shared" si="6"/>
        <v>0</v>
      </c>
      <c r="L21" s="29">
        <f t="shared" si="4"/>
        <v>0</v>
      </c>
      <c r="M21" s="29" t="e">
        <f t="shared" si="5"/>
        <v>#DIV/0!</v>
      </c>
      <c r="N21" s="39" t="e">
        <f>_xlfn.STDEV.P(M20:M22)</f>
        <v>#DIV/0!</v>
      </c>
    </row>
    <row r="22" spans="5:14" s="29" customFormat="1" x14ac:dyDescent="0.25">
      <c r="E22" s="31"/>
      <c r="F22" s="38"/>
      <c r="G22" s="35">
        <f t="shared" si="0"/>
        <v>0</v>
      </c>
      <c r="H22" s="29">
        <f t="shared" si="1"/>
        <v>0</v>
      </c>
      <c r="I22" s="29">
        <f t="shared" si="2"/>
        <v>0</v>
      </c>
      <c r="J22" s="29">
        <f t="shared" si="3"/>
        <v>0</v>
      </c>
      <c r="K22" s="29">
        <f t="shared" si="6"/>
        <v>0</v>
      </c>
      <c r="L22" s="29">
        <f t="shared" si="4"/>
        <v>0</v>
      </c>
      <c r="M22" s="29" t="e">
        <f t="shared" si="5"/>
        <v>#DIV/0!</v>
      </c>
    </row>
    <row r="23" spans="5:14" s="27" customFormat="1" x14ac:dyDescent="0.25">
      <c r="E23" s="32"/>
      <c r="F23" s="38"/>
      <c r="G23" s="36">
        <f t="shared" si="0"/>
        <v>0</v>
      </c>
      <c r="H23" s="27">
        <f t="shared" si="1"/>
        <v>0</v>
      </c>
      <c r="I23" s="27">
        <f t="shared" si="2"/>
        <v>0</v>
      </c>
      <c r="J23" s="27">
        <f t="shared" si="3"/>
        <v>0</v>
      </c>
      <c r="K23" s="27">
        <f t="shared" si="6"/>
        <v>0</v>
      </c>
      <c r="L23" s="27">
        <f t="shared" si="4"/>
        <v>0</v>
      </c>
      <c r="M23" s="27" t="e">
        <f t="shared" si="5"/>
        <v>#DIV/0!</v>
      </c>
      <c r="N23" s="40" t="e">
        <f>AVERAGE(M23:M25)</f>
        <v>#DIV/0!</v>
      </c>
    </row>
    <row r="24" spans="5:14" s="27" customFormat="1" x14ac:dyDescent="0.25">
      <c r="E24" s="32"/>
      <c r="F24" s="38"/>
      <c r="G24" s="36">
        <f t="shared" si="0"/>
        <v>0</v>
      </c>
      <c r="H24" s="27">
        <f t="shared" si="1"/>
        <v>0</v>
      </c>
      <c r="I24" s="27">
        <f t="shared" si="2"/>
        <v>0</v>
      </c>
      <c r="J24" s="27">
        <f t="shared" si="3"/>
        <v>0</v>
      </c>
      <c r="K24" s="27">
        <f t="shared" si="6"/>
        <v>0</v>
      </c>
      <c r="L24" s="27">
        <f t="shared" si="4"/>
        <v>0</v>
      </c>
      <c r="M24" s="27" t="e">
        <f t="shared" si="5"/>
        <v>#DIV/0!</v>
      </c>
      <c r="N24" s="40" t="e">
        <f>_xlfn.STDEV.P(M23:M25)</f>
        <v>#DIV/0!</v>
      </c>
    </row>
    <row r="25" spans="5:14" s="27" customFormat="1" x14ac:dyDescent="0.25">
      <c r="E25" s="32"/>
      <c r="F25" s="38"/>
      <c r="G25" s="36">
        <f t="shared" si="0"/>
        <v>0</v>
      </c>
      <c r="H25" s="27">
        <f t="shared" si="1"/>
        <v>0</v>
      </c>
      <c r="I25" s="27">
        <f t="shared" si="2"/>
        <v>0</v>
      </c>
      <c r="J25" s="27">
        <f t="shared" si="3"/>
        <v>0</v>
      </c>
      <c r="K25" s="27">
        <f t="shared" si="6"/>
        <v>0</v>
      </c>
      <c r="L25" s="27">
        <f t="shared" si="4"/>
        <v>0</v>
      </c>
      <c r="M25" s="27" t="e">
        <f t="shared" si="5"/>
        <v>#DIV/0!</v>
      </c>
    </row>
    <row r="26" spans="5:14" s="43" customFormat="1" x14ac:dyDescent="0.25">
      <c r="F26" s="38"/>
      <c r="G26" s="43">
        <f t="shared" si="0"/>
        <v>0</v>
      </c>
      <c r="H26" s="43">
        <f t="shared" si="1"/>
        <v>0</v>
      </c>
      <c r="I26" s="43">
        <f t="shared" si="2"/>
        <v>0</v>
      </c>
      <c r="J26" s="43">
        <f t="shared" si="3"/>
        <v>0</v>
      </c>
      <c r="K26" s="43">
        <f t="shared" si="6"/>
        <v>0</v>
      </c>
      <c r="L26" s="43">
        <f t="shared" si="4"/>
        <v>0</v>
      </c>
      <c r="M26" s="43" t="e">
        <f t="shared" si="5"/>
        <v>#DIV/0!</v>
      </c>
      <c r="N26" s="43" t="e">
        <f>AVERAGE(M26:M28)</f>
        <v>#DIV/0!</v>
      </c>
    </row>
    <row r="27" spans="5:14" s="43" customFormat="1" x14ac:dyDescent="0.25">
      <c r="F27" s="38"/>
      <c r="G27" s="43">
        <f t="shared" si="0"/>
        <v>0</v>
      </c>
      <c r="H27" s="43">
        <f t="shared" si="1"/>
        <v>0</v>
      </c>
      <c r="I27" s="43">
        <f t="shared" si="2"/>
        <v>0</v>
      </c>
      <c r="J27" s="43">
        <f t="shared" si="3"/>
        <v>0</v>
      </c>
      <c r="K27" s="43">
        <f t="shared" si="6"/>
        <v>0</v>
      </c>
      <c r="L27" s="43">
        <f t="shared" si="4"/>
        <v>0</v>
      </c>
      <c r="M27" s="43" t="e">
        <f t="shared" si="5"/>
        <v>#DIV/0!</v>
      </c>
      <c r="N27" s="43" t="e">
        <f>STDEV(M26:M28)</f>
        <v>#DIV/0!</v>
      </c>
    </row>
    <row r="28" spans="5:14" s="43" customFormat="1" x14ac:dyDescent="0.25">
      <c r="F28" s="38"/>
      <c r="G28" s="43">
        <f t="shared" si="0"/>
        <v>0</v>
      </c>
      <c r="H28" s="43">
        <f t="shared" si="1"/>
        <v>0</v>
      </c>
      <c r="I28" s="43">
        <f t="shared" si="2"/>
        <v>0</v>
      </c>
      <c r="J28" s="43">
        <f t="shared" si="3"/>
        <v>0</v>
      </c>
      <c r="K28" s="43">
        <f t="shared" si="6"/>
        <v>0</v>
      </c>
      <c r="L28" s="43">
        <f t="shared" si="4"/>
        <v>0</v>
      </c>
      <c r="M28" s="43" t="e">
        <f t="shared" si="5"/>
        <v>#DIV/0!</v>
      </c>
    </row>
    <row r="29" spans="5:14" s="42" customFormat="1" x14ac:dyDescent="0.25">
      <c r="F29" s="38"/>
      <c r="G29" s="42">
        <f t="shared" si="0"/>
        <v>0</v>
      </c>
      <c r="H29" s="42">
        <f t="shared" si="1"/>
        <v>0</v>
      </c>
      <c r="I29" s="42">
        <f t="shared" si="2"/>
        <v>0</v>
      </c>
      <c r="J29" s="42">
        <f t="shared" si="3"/>
        <v>0</v>
      </c>
      <c r="K29" s="42">
        <f t="shared" si="6"/>
        <v>0</v>
      </c>
      <c r="L29" s="42">
        <f t="shared" si="4"/>
        <v>0</v>
      </c>
      <c r="M29" s="42" t="e">
        <f t="shared" si="5"/>
        <v>#DIV/0!</v>
      </c>
      <c r="N29" s="42" t="e">
        <f>AVERAGE(M29:M31)</f>
        <v>#DIV/0!</v>
      </c>
    </row>
    <row r="30" spans="5:14" s="42" customFormat="1" x14ac:dyDescent="0.25">
      <c r="F30" s="38"/>
      <c r="G30" s="42">
        <f t="shared" si="0"/>
        <v>0</v>
      </c>
      <c r="H30" s="42">
        <f t="shared" si="1"/>
        <v>0</v>
      </c>
      <c r="I30" s="42">
        <f t="shared" si="2"/>
        <v>0</v>
      </c>
      <c r="J30" s="42">
        <f t="shared" si="3"/>
        <v>0</v>
      </c>
      <c r="K30" s="42">
        <f t="shared" si="6"/>
        <v>0</v>
      </c>
      <c r="L30" s="42">
        <f t="shared" si="4"/>
        <v>0</v>
      </c>
      <c r="M30" s="42" t="e">
        <f t="shared" si="5"/>
        <v>#DIV/0!</v>
      </c>
      <c r="N30" s="42" t="e">
        <f>STDEV(M29:M31)</f>
        <v>#DIV/0!</v>
      </c>
    </row>
    <row r="31" spans="5:14" s="42" customFormat="1" x14ac:dyDescent="0.25">
      <c r="F31" s="38"/>
      <c r="G31" s="42">
        <f t="shared" si="0"/>
        <v>0</v>
      </c>
      <c r="H31" s="42">
        <f t="shared" si="1"/>
        <v>0</v>
      </c>
      <c r="I31" s="42">
        <f t="shared" si="2"/>
        <v>0</v>
      </c>
      <c r="J31" s="42">
        <f t="shared" si="3"/>
        <v>0</v>
      </c>
      <c r="K31" s="42">
        <f t="shared" si="6"/>
        <v>0</v>
      </c>
      <c r="L31" s="42">
        <f t="shared" si="4"/>
        <v>0</v>
      </c>
      <c r="M31" s="42" t="e">
        <f t="shared" si="5"/>
        <v>#DIV/0!</v>
      </c>
    </row>
  </sheetData>
  <phoneticPr fontId="5" type="noConversion"/>
  <pageMargins left="0.7" right="0.7" top="0.75" bottom="0.75" header="0.3" footer="0.3"/>
  <pageSetup paperSize="9" orientation="portrait" verticalDpi="0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793B05-2FF7-4602-A759-6ABCA41297A2}">
  <dimension ref="A1:O31"/>
  <sheetViews>
    <sheetView workbookViewId="0">
      <selection activeCell="N5" sqref="N5"/>
    </sheetView>
  </sheetViews>
  <sheetFormatPr defaultRowHeight="15" x14ac:dyDescent="0.25"/>
  <cols>
    <col min="1" max="1" width="14.42578125" customWidth="1"/>
    <col min="2" max="2" width="14.5703125" customWidth="1"/>
    <col min="3" max="3" width="16.85546875" customWidth="1"/>
    <col min="4" max="4" width="13.5703125" customWidth="1"/>
    <col min="5" max="5" width="13" customWidth="1"/>
    <col min="6" max="6" width="19.42578125" bestFit="1" customWidth="1"/>
    <col min="15" max="15" width="12" bestFit="1" customWidth="1"/>
  </cols>
  <sheetData>
    <row r="1" spans="1:15" ht="22.5" customHeight="1" x14ac:dyDescent="0.25">
      <c r="A1" s="1" t="s">
        <v>2</v>
      </c>
      <c r="B1" s="2" t="s">
        <v>12</v>
      </c>
      <c r="C1" s="2" t="s">
        <v>1</v>
      </c>
      <c r="D1" s="2" t="s">
        <v>0</v>
      </c>
      <c r="E1" s="2" t="s">
        <v>7</v>
      </c>
      <c r="F1" s="3" t="s">
        <v>3</v>
      </c>
      <c r="G1" s="4" t="s">
        <v>4</v>
      </c>
      <c r="H1" s="4" t="s">
        <v>17</v>
      </c>
      <c r="I1" s="4" t="s">
        <v>5</v>
      </c>
      <c r="J1" s="4" t="s">
        <v>6</v>
      </c>
      <c r="K1" s="4" t="s">
        <v>8</v>
      </c>
      <c r="L1" s="4" t="s">
        <v>9</v>
      </c>
      <c r="M1" s="4" t="s">
        <v>10</v>
      </c>
      <c r="N1" s="19" t="s">
        <v>35</v>
      </c>
      <c r="O1" s="18"/>
    </row>
    <row r="2" spans="1:15" s="5" customFormat="1" x14ac:dyDescent="0.25">
      <c r="A2" s="5" t="s">
        <v>368</v>
      </c>
      <c r="B2" s="5">
        <v>3.4969999999999999</v>
      </c>
      <c r="C2" s="5">
        <v>4.6736000000000004</v>
      </c>
      <c r="D2" s="5">
        <v>3.5017</v>
      </c>
      <c r="E2" s="5">
        <v>0.628</v>
      </c>
      <c r="F2" s="21" t="s">
        <v>16</v>
      </c>
      <c r="G2" s="5">
        <f>D2-B2</f>
        <v>4.7000000000001485E-3</v>
      </c>
      <c r="H2" s="5">
        <f>C2-B2-G2</f>
        <v>1.1719000000000004</v>
      </c>
      <c r="I2" s="6">
        <f>(H2*$F$3)/100</f>
        <v>6.9916142000825019E-4</v>
      </c>
      <c r="J2" s="6">
        <f>I2/$F$9</f>
        <v>7.9270002268509092E-6</v>
      </c>
      <c r="K2" s="6">
        <f>(E2*J2)/12</f>
        <v>4.1484634520519761E-7</v>
      </c>
      <c r="L2" s="6">
        <f>K2*$F$7</f>
        <v>1.9506075151548392E-5</v>
      </c>
      <c r="M2" s="6">
        <f>(L2/G2)*100</f>
        <v>0.41502287556484629</v>
      </c>
      <c r="N2" s="5">
        <f>AVERAGE(M2:M4)</f>
        <v>0.43357562025027097</v>
      </c>
    </row>
    <row r="3" spans="1:15" s="5" customFormat="1" x14ac:dyDescent="0.25">
      <c r="A3" s="5" t="s">
        <v>369</v>
      </c>
      <c r="B3" s="5">
        <v>3.5324</v>
      </c>
      <c r="C3" s="5">
        <v>4.8986000000000001</v>
      </c>
      <c r="D3" s="5">
        <v>3.5383</v>
      </c>
      <c r="E3" s="5">
        <v>0.73770000000000002</v>
      </c>
      <c r="F3" s="22">
        <v>5.9660501749999997E-2</v>
      </c>
      <c r="G3" s="5">
        <f t="shared" ref="G3:G31" si="0">D3-B3</f>
        <v>5.9000000000000163E-3</v>
      </c>
      <c r="H3" s="5">
        <f t="shared" ref="H3:H31" si="1">C3-B3-G3</f>
        <v>1.3603000000000001</v>
      </c>
      <c r="I3" s="6">
        <f t="shared" ref="I3:I31" si="2">(H3*$F$3)/100</f>
        <v>8.1156180530524992E-4</v>
      </c>
      <c r="J3" s="6">
        <f t="shared" ref="J3:J31" si="3">I3/$F$9</f>
        <v>9.2013810125311776E-6</v>
      </c>
      <c r="K3" s="6">
        <f>(E3*J3)/12</f>
        <v>5.6565489774535417E-7</v>
      </c>
      <c r="L3" s="6">
        <f t="shared" ref="L3:L31" si="4">K3*$F$7</f>
        <v>2.6597093291986556E-5</v>
      </c>
      <c r="M3" s="6">
        <f t="shared" ref="M3:M31" si="5">(L3/G3)*100</f>
        <v>0.45079819138960137</v>
      </c>
      <c r="N3" s="5">
        <f>_xlfn.STDEV.P(M2:M4)</f>
        <v>1.4635466666908603E-2</v>
      </c>
    </row>
    <row r="4" spans="1:15" s="5" customFormat="1" x14ac:dyDescent="0.25">
      <c r="A4" s="5" t="s">
        <v>370</v>
      </c>
      <c r="B4" s="5">
        <v>3.5573000000000001</v>
      </c>
      <c r="C4" s="5">
        <v>4.8747999999999996</v>
      </c>
      <c r="D4" s="5">
        <v>3.5621</v>
      </c>
      <c r="E4" s="5">
        <v>0.6</v>
      </c>
      <c r="F4" s="23"/>
      <c r="G4" s="5">
        <f t="shared" si="0"/>
        <v>4.7999999999999154E-3</v>
      </c>
      <c r="H4" s="5">
        <f t="shared" si="1"/>
        <v>1.3126999999999995</v>
      </c>
      <c r="I4" s="6">
        <f t="shared" si="2"/>
        <v>7.8316340647224965E-4</v>
      </c>
      <c r="J4" s="6">
        <f t="shared" si="3"/>
        <v>8.8794037014994291E-6</v>
      </c>
      <c r="K4" s="6">
        <f>(E4*J4)/12</f>
        <v>4.4397018507497142E-7</v>
      </c>
      <c r="L4" s="6">
        <f t="shared" si="4"/>
        <v>2.0875478102225157E-5</v>
      </c>
      <c r="M4" s="6">
        <f t="shared" si="5"/>
        <v>0.43490579379636513</v>
      </c>
      <c r="N4" s="7"/>
    </row>
    <row r="5" spans="1:15" s="8" customFormat="1" x14ac:dyDescent="0.25">
      <c r="A5" s="8" t="s">
        <v>371</v>
      </c>
      <c r="B5" s="8">
        <v>3.5605000000000002</v>
      </c>
      <c r="C5" s="8">
        <v>4.9592000000000001</v>
      </c>
      <c r="D5" s="8">
        <v>3.5649999999999999</v>
      </c>
      <c r="E5" s="8">
        <v>2.8340999999999998</v>
      </c>
      <c r="F5" s="24"/>
      <c r="G5" s="8">
        <f t="shared" si="0"/>
        <v>4.4999999999997264E-3</v>
      </c>
      <c r="H5" s="8">
        <f t="shared" si="1"/>
        <v>1.3942000000000001</v>
      </c>
      <c r="I5" s="9">
        <f t="shared" si="2"/>
        <v>8.3178671539850004E-4</v>
      </c>
      <c r="J5" s="9">
        <f t="shared" si="3"/>
        <v>9.4306883832029483E-6</v>
      </c>
      <c r="K5" s="9">
        <f t="shared" ref="K5:K31" si="6">E5*J5/12</f>
        <v>2.2272928289029563E-6</v>
      </c>
      <c r="L5" s="9">
        <f t="shared" si="4"/>
        <v>1.04727308815017E-4</v>
      </c>
      <c r="M5" s="9">
        <f t="shared" si="5"/>
        <v>2.3272735292227416</v>
      </c>
      <c r="N5" s="8">
        <f>AVERAGE(M5:M7)</f>
        <v>1.435018820231291</v>
      </c>
      <c r="O5" s="9"/>
    </row>
    <row r="6" spans="1:15" s="8" customFormat="1" x14ac:dyDescent="0.25">
      <c r="A6" s="8" t="s">
        <v>372</v>
      </c>
      <c r="B6" s="8">
        <v>3.5272000000000001</v>
      </c>
      <c r="C6" s="8">
        <v>4.8442999999999996</v>
      </c>
      <c r="D6" s="8">
        <v>3.5316999999999998</v>
      </c>
      <c r="E6" s="8">
        <v>1.9124000000000001</v>
      </c>
      <c r="F6" s="23" t="s">
        <v>13</v>
      </c>
      <c r="G6" s="8">
        <f t="shared" si="0"/>
        <v>4.4999999999997264E-3</v>
      </c>
      <c r="H6" s="8">
        <f t="shared" si="1"/>
        <v>1.3125999999999998</v>
      </c>
      <c r="I6" s="9">
        <f t="shared" si="2"/>
        <v>7.8310374597049984E-4</v>
      </c>
      <c r="J6" s="9">
        <f t="shared" si="3"/>
        <v>8.8787272785770957E-6</v>
      </c>
      <c r="K6" s="9">
        <f t="shared" si="6"/>
        <v>1.4149731706292367E-6</v>
      </c>
      <c r="L6" s="9">
        <f t="shared" si="4"/>
        <v>6.6532038482986714E-5</v>
      </c>
      <c r="M6" s="9">
        <f t="shared" si="5"/>
        <v>1.4784897440664613</v>
      </c>
      <c r="N6" s="8">
        <f>_xlfn.STDEV.P(M5:M7)</f>
        <v>0.74690263686446678</v>
      </c>
      <c r="O6" s="8" t="s">
        <v>325</v>
      </c>
    </row>
    <row r="7" spans="1:15" s="8" customFormat="1" x14ac:dyDescent="0.25">
      <c r="A7" s="8" t="s">
        <v>373</v>
      </c>
      <c r="B7" s="8">
        <v>3.5243000000000002</v>
      </c>
      <c r="C7" s="8">
        <v>4.8509000000000002</v>
      </c>
      <c r="D7" s="8">
        <v>3.5278999999999998</v>
      </c>
      <c r="E7" s="8">
        <v>0.51259999999999994</v>
      </c>
      <c r="F7" s="24">
        <v>47.02</v>
      </c>
      <c r="G7" s="8">
        <f t="shared" si="0"/>
        <v>3.5999999999996035E-3</v>
      </c>
      <c r="H7" s="8">
        <f t="shared" si="1"/>
        <v>1.3230000000000004</v>
      </c>
      <c r="I7" s="9">
        <f t="shared" si="2"/>
        <v>7.8930843815250024E-4</v>
      </c>
      <c r="J7" s="9">
        <f t="shared" si="3"/>
        <v>8.9490752625000017E-6</v>
      </c>
      <c r="K7" s="9">
        <f t="shared" si="6"/>
        <v>3.8227466496312503E-7</v>
      </c>
      <c r="L7" s="9">
        <f t="shared" si="4"/>
        <v>1.7974554746566139E-5</v>
      </c>
      <c r="M7" s="9">
        <f t="shared" si="5"/>
        <v>0.49929318740466994</v>
      </c>
    </row>
    <row r="8" spans="1:15" s="10" customFormat="1" x14ac:dyDescent="0.25">
      <c r="A8" s="10" t="s">
        <v>374</v>
      </c>
      <c r="B8" s="10">
        <v>3.4971999999999999</v>
      </c>
      <c r="C8" s="10">
        <v>4.7542999999999997</v>
      </c>
      <c r="D8" s="10">
        <v>3.5013999999999998</v>
      </c>
      <c r="E8" s="10">
        <v>9.2299999999999993E-2</v>
      </c>
      <c r="F8" s="23" t="s">
        <v>14</v>
      </c>
      <c r="G8" s="10">
        <f t="shared" si="0"/>
        <v>4.1999999999999815E-3</v>
      </c>
      <c r="H8" s="10">
        <f t="shared" si="1"/>
        <v>1.2528999999999999</v>
      </c>
      <c r="I8" s="11">
        <f t="shared" si="2"/>
        <v>7.4748642642574997E-4</v>
      </c>
      <c r="J8" s="11">
        <f t="shared" si="3"/>
        <v>8.4749027939427428E-6</v>
      </c>
      <c r="K8" s="11">
        <f t="shared" si="6"/>
        <v>6.518612732340959E-8</v>
      </c>
      <c r="L8" s="11">
        <f t="shared" si="4"/>
        <v>3.0650517067467193E-6</v>
      </c>
      <c r="M8" s="11">
        <f t="shared" si="5"/>
        <v>7.2977421589207919E-2</v>
      </c>
      <c r="N8" s="45">
        <f>AVERAGE(M8:M10)</f>
        <v>8.3941625165460942E-2</v>
      </c>
    </row>
    <row r="9" spans="1:15" s="10" customFormat="1" x14ac:dyDescent="0.25">
      <c r="A9" s="10" t="s">
        <v>375</v>
      </c>
      <c r="B9" s="10">
        <v>3.5424000000000002</v>
      </c>
      <c r="C9" s="10">
        <v>4.7606999999999999</v>
      </c>
      <c r="D9" s="10">
        <v>3.5474000000000001</v>
      </c>
      <c r="E9" s="10">
        <v>0.1431</v>
      </c>
      <c r="F9" s="25">
        <v>88.2</v>
      </c>
      <c r="G9" s="10">
        <f t="shared" si="0"/>
        <v>4.9999999999998934E-3</v>
      </c>
      <c r="H9" s="10">
        <f t="shared" si="1"/>
        <v>1.2132999999999998</v>
      </c>
      <c r="I9" s="11">
        <f t="shared" si="2"/>
        <v>7.2386086773274991E-4</v>
      </c>
      <c r="J9" s="11">
        <f t="shared" si="3"/>
        <v>8.2070393166978444E-6</v>
      </c>
      <c r="K9" s="11">
        <f t="shared" si="6"/>
        <v>9.7868943851621794E-8</v>
      </c>
      <c r="L9" s="11">
        <f t="shared" si="4"/>
        <v>4.6017977399032574E-6</v>
      </c>
      <c r="M9" s="11">
        <f t="shared" si="5"/>
        <v>9.2035954798067102E-2</v>
      </c>
      <c r="N9" s="26">
        <f>_xlfn.STDEV.P(M8:M10)</f>
        <v>8.0408977259016044E-3</v>
      </c>
      <c r="O9" s="10" t="s">
        <v>325</v>
      </c>
    </row>
    <row r="10" spans="1:15" s="10" customFormat="1" x14ac:dyDescent="0.25">
      <c r="A10" s="10" t="s">
        <v>376</v>
      </c>
      <c r="B10" s="10">
        <v>3.4935</v>
      </c>
      <c r="C10" s="10">
        <v>4.9062000000000001</v>
      </c>
      <c r="D10" s="10">
        <v>3.4977999999999998</v>
      </c>
      <c r="E10" s="10">
        <v>0.1</v>
      </c>
      <c r="F10" s="23" t="s">
        <v>15</v>
      </c>
      <c r="G10" s="10">
        <f t="shared" si="0"/>
        <v>4.2999999999997485E-3</v>
      </c>
      <c r="H10" s="10">
        <f t="shared" si="1"/>
        <v>1.4084000000000003</v>
      </c>
      <c r="I10" s="11">
        <f t="shared" si="2"/>
        <v>8.4025850664700016E-4</v>
      </c>
      <c r="J10" s="11">
        <f t="shared" si="3"/>
        <v>9.526740438174605E-6</v>
      </c>
      <c r="K10" s="11">
        <f t="shared" si="6"/>
        <v>7.9389503651455047E-8</v>
      </c>
      <c r="L10" s="11">
        <f t="shared" si="4"/>
        <v>3.7328944616914165E-6</v>
      </c>
      <c r="M10" s="11">
        <f t="shared" si="5"/>
        <v>8.6811499109107779E-2</v>
      </c>
    </row>
    <row r="11" spans="1:15" s="12" customFormat="1" x14ac:dyDescent="0.25">
      <c r="A11" s="12" t="s">
        <v>377</v>
      </c>
      <c r="B11" s="12">
        <v>3.5068000000000001</v>
      </c>
      <c r="C11" s="12">
        <v>4.9292999999999996</v>
      </c>
      <c r="D11" s="12">
        <v>3.5108000000000001</v>
      </c>
      <c r="E11" s="12">
        <v>0.77500000000000002</v>
      </c>
      <c r="F11" s="22">
        <v>6.0220000000000003E+23</v>
      </c>
      <c r="G11" s="12">
        <f t="shared" si="0"/>
        <v>4.0000000000000036E-3</v>
      </c>
      <c r="H11" s="12">
        <f t="shared" si="1"/>
        <v>1.4184999999999994</v>
      </c>
      <c r="I11" s="13">
        <f t="shared" si="2"/>
        <v>8.4628421732374959E-4</v>
      </c>
      <c r="J11" s="13">
        <f t="shared" si="3"/>
        <v>9.5950591533304938E-6</v>
      </c>
      <c r="K11" s="13">
        <f t="shared" si="6"/>
        <v>6.1968090365259436E-7</v>
      </c>
      <c r="L11" s="13">
        <f t="shared" si="4"/>
        <v>2.913739608974499E-5</v>
      </c>
      <c r="M11" s="13">
        <f t="shared" si="5"/>
        <v>0.72843490224362406</v>
      </c>
      <c r="N11" s="12">
        <f>AVERAGE(M11:M13)</f>
        <v>1.0018001506313918</v>
      </c>
    </row>
    <row r="12" spans="1:15" s="12" customFormat="1" x14ac:dyDescent="0.25">
      <c r="A12" s="12" t="s">
        <v>378</v>
      </c>
      <c r="B12" s="12">
        <v>3.5352000000000001</v>
      </c>
      <c r="C12" s="12">
        <v>4.8464999999999998</v>
      </c>
      <c r="D12" s="12">
        <v>3.5390999999999999</v>
      </c>
      <c r="E12" s="12">
        <v>1.1097999999999999</v>
      </c>
      <c r="F12" s="24"/>
      <c r="G12" s="12">
        <f t="shared" si="0"/>
        <v>3.8999999999997925E-3</v>
      </c>
      <c r="H12" s="12">
        <f t="shared" si="1"/>
        <v>1.3073999999999999</v>
      </c>
      <c r="I12" s="13">
        <f t="shared" si="2"/>
        <v>7.8000139987949996E-4</v>
      </c>
      <c r="J12" s="13">
        <f t="shared" si="3"/>
        <v>8.8435532866156452E-6</v>
      </c>
      <c r="K12" s="13">
        <f t="shared" si="6"/>
        <v>8.1788128645717017E-7</v>
      </c>
      <c r="L12" s="13">
        <f t="shared" si="4"/>
        <v>3.8456778089216145E-5</v>
      </c>
      <c r="M12" s="13">
        <f t="shared" si="5"/>
        <v>0.98607123305687672</v>
      </c>
      <c r="N12" s="12">
        <f>_xlfn.STDEV.P(M11:M13)</f>
        <v>0.22989228975587703</v>
      </c>
    </row>
    <row r="13" spans="1:15" s="12" customFormat="1" x14ac:dyDescent="0.25">
      <c r="A13" s="12" t="s">
        <v>379</v>
      </c>
      <c r="B13" s="12">
        <v>3.5022000000000002</v>
      </c>
      <c r="C13" s="12">
        <v>4.7401</v>
      </c>
      <c r="D13" s="12">
        <v>3.5064000000000002</v>
      </c>
      <c r="E13" s="12">
        <v>1.6580999999999999</v>
      </c>
      <c r="F13" s="24"/>
      <c r="G13" s="12">
        <f t="shared" si="0"/>
        <v>4.1999999999999815E-3</v>
      </c>
      <c r="H13" s="12">
        <f t="shared" si="1"/>
        <v>1.2336999999999998</v>
      </c>
      <c r="I13" s="13">
        <f t="shared" si="2"/>
        <v>7.3603161008974982E-4</v>
      </c>
      <c r="J13" s="13">
        <f t="shared" si="3"/>
        <v>8.3450295928543059E-6</v>
      </c>
      <c r="K13" s="13">
        <f t="shared" si="6"/>
        <v>1.1530744639926437E-6</v>
      </c>
      <c r="L13" s="13">
        <f t="shared" si="4"/>
        <v>5.4217561296934109E-5</v>
      </c>
      <c r="M13" s="13">
        <f t="shared" si="5"/>
        <v>1.290894316593675</v>
      </c>
    </row>
    <row r="14" spans="1:15" s="14" customFormat="1" x14ac:dyDescent="0.25">
      <c r="A14" s="14" t="s">
        <v>380</v>
      </c>
      <c r="B14" s="14">
        <v>3.5003000000000002</v>
      </c>
      <c r="C14" s="14">
        <v>4.7984999999999998</v>
      </c>
      <c r="D14" s="14">
        <v>3.5042</v>
      </c>
      <c r="E14" s="14">
        <v>1.6521999999999999</v>
      </c>
      <c r="F14" s="24"/>
      <c r="G14" s="14">
        <f t="shared" si="0"/>
        <v>3.8999999999997925E-3</v>
      </c>
      <c r="H14" s="14">
        <f t="shared" si="1"/>
        <v>1.2942999999999998</v>
      </c>
      <c r="I14" s="15">
        <f t="shared" si="2"/>
        <v>7.7218587415024979E-4</v>
      </c>
      <c r="J14" s="15">
        <f t="shared" si="3"/>
        <v>8.7549418837896797E-6</v>
      </c>
      <c r="K14" s="15">
        <f t="shared" si="6"/>
        <v>1.2054095816997757E-6</v>
      </c>
      <c r="L14" s="15">
        <f t="shared" si="4"/>
        <v>5.6678358531523455E-5</v>
      </c>
      <c r="M14" s="15">
        <f t="shared" si="5"/>
        <v>1.4532912443981145</v>
      </c>
      <c r="N14" s="14">
        <f>AVERAGE(M14:M16)</f>
        <v>1.9776318254519196</v>
      </c>
      <c r="O14" s="14" t="s">
        <v>325</v>
      </c>
    </row>
    <row r="15" spans="1:15" s="14" customFormat="1" x14ac:dyDescent="0.25">
      <c r="A15" s="14" t="s">
        <v>381</v>
      </c>
      <c r="B15" s="14">
        <v>3.5432999999999999</v>
      </c>
      <c r="C15" s="14">
        <v>4.8966000000000003</v>
      </c>
      <c r="D15" s="14">
        <v>3.5474999999999999</v>
      </c>
      <c r="E15" s="14">
        <v>2.8542000000000001</v>
      </c>
      <c r="F15" s="24"/>
      <c r="G15" s="14">
        <f t="shared" si="0"/>
        <v>4.1999999999999815E-3</v>
      </c>
      <c r="H15" s="14">
        <f t="shared" si="1"/>
        <v>1.3491000000000004</v>
      </c>
      <c r="I15" s="15">
        <f t="shared" si="2"/>
        <v>8.048798291092501E-4</v>
      </c>
      <c r="J15" s="15">
        <f t="shared" si="3"/>
        <v>9.1256216452295925E-6</v>
      </c>
      <c r="K15" s="15">
        <f t="shared" si="6"/>
        <v>2.1705291083178588E-6</v>
      </c>
      <c r="L15" s="15">
        <f t="shared" si="4"/>
        <v>1.0205827867310573E-4</v>
      </c>
      <c r="M15" s="15">
        <f t="shared" si="5"/>
        <v>2.4299590160263373</v>
      </c>
      <c r="N15" s="14">
        <f>_xlfn.STDEV.P(M14:M16)</f>
        <v>0.40196138317054259</v>
      </c>
    </row>
    <row r="16" spans="1:15" s="14" customFormat="1" x14ac:dyDescent="0.25">
      <c r="A16" s="14" t="s">
        <v>382</v>
      </c>
      <c r="B16" s="14">
        <v>3.5467</v>
      </c>
      <c r="C16" s="14">
        <v>4.8212999999999999</v>
      </c>
      <c r="D16" s="14">
        <v>3.5512999999999999</v>
      </c>
      <c r="E16" s="14">
        <v>2.8010000000000002</v>
      </c>
      <c r="F16" s="24"/>
      <c r="G16" s="14">
        <f t="shared" si="0"/>
        <v>4.5999999999999375E-3</v>
      </c>
      <c r="H16" s="14">
        <f t="shared" si="1"/>
        <v>1.27</v>
      </c>
      <c r="I16" s="15">
        <f t="shared" si="2"/>
        <v>7.5768837222499991E-4</v>
      </c>
      <c r="J16" s="15">
        <f t="shared" si="3"/>
        <v>8.5905711136621308E-6</v>
      </c>
      <c r="K16" s="15">
        <f t="shared" si="6"/>
        <v>2.0051824741139692E-6</v>
      </c>
      <c r="L16" s="15">
        <f t="shared" si="4"/>
        <v>9.4283679932838837E-5</v>
      </c>
      <c r="M16" s="15">
        <f t="shared" si="5"/>
        <v>2.049645215931307</v>
      </c>
    </row>
    <row r="17" spans="1:15" s="16" customFormat="1" x14ac:dyDescent="0.25">
      <c r="A17" s="16" t="s">
        <v>383</v>
      </c>
      <c r="B17" s="16">
        <v>3.5459999999999998</v>
      </c>
      <c r="C17" s="16">
        <v>4.9565000000000001</v>
      </c>
      <c r="D17" s="16">
        <v>3.5507</v>
      </c>
      <c r="E17" s="16">
        <v>0.66790000000000005</v>
      </c>
      <c r="F17" s="24"/>
      <c r="G17" s="16">
        <f t="shared" si="0"/>
        <v>4.7000000000001485E-3</v>
      </c>
      <c r="H17" s="16">
        <f t="shared" si="1"/>
        <v>1.4058000000000002</v>
      </c>
      <c r="I17" s="17">
        <f t="shared" si="2"/>
        <v>8.3870733360150011E-4</v>
      </c>
      <c r="J17" s="17">
        <f t="shared" si="3"/>
        <v>9.5091534421938789E-6</v>
      </c>
      <c r="K17" s="17">
        <f t="shared" si="6"/>
        <v>5.2926363200344103E-7</v>
      </c>
      <c r="L17" s="17">
        <f t="shared" si="4"/>
        <v>2.48859759768018E-5</v>
      </c>
      <c r="M17" s="17">
        <f t="shared" si="5"/>
        <v>0.52948885057023432</v>
      </c>
      <c r="N17" s="20">
        <f>AVERAGE(M17:M19)</f>
        <v>0.43427601777556646</v>
      </c>
      <c r="O17" s="16" t="s">
        <v>386</v>
      </c>
    </row>
    <row r="18" spans="1:15" s="16" customFormat="1" x14ac:dyDescent="0.25">
      <c r="A18" s="16" t="s">
        <v>384</v>
      </c>
      <c r="B18" s="16">
        <v>3.5621999999999998</v>
      </c>
      <c r="C18" s="16">
        <v>4.7267000000000001</v>
      </c>
      <c r="D18" s="16">
        <v>3.5672000000000001</v>
      </c>
      <c r="E18" s="16">
        <v>0.59430000000000005</v>
      </c>
      <c r="F18" s="24"/>
      <c r="G18" s="16">
        <f t="shared" si="0"/>
        <v>5.0000000000003375E-3</v>
      </c>
      <c r="H18" s="16">
        <f t="shared" si="1"/>
        <v>1.1595</v>
      </c>
      <c r="I18" s="17">
        <f t="shared" si="2"/>
        <v>6.9176351779124995E-4</v>
      </c>
      <c r="J18" s="17">
        <f t="shared" si="3"/>
        <v>7.8431237844812911E-6</v>
      </c>
      <c r="K18" s="17">
        <f t="shared" si="6"/>
        <v>3.8843070542643599E-7</v>
      </c>
      <c r="L18" s="17">
        <f t="shared" si="4"/>
        <v>1.8264011769151022E-5</v>
      </c>
      <c r="M18" s="17">
        <f t="shared" si="5"/>
        <v>0.36528023538299581</v>
      </c>
      <c r="N18" s="20">
        <f>_xlfn.STDEV.P(M17:M19)</f>
        <v>6.9553900558091158E-2</v>
      </c>
    </row>
    <row r="19" spans="1:15" s="16" customFormat="1" x14ac:dyDescent="0.25">
      <c r="A19" s="16" t="s">
        <v>385</v>
      </c>
      <c r="B19" s="16">
        <v>3.5203000000000002</v>
      </c>
      <c r="C19" s="16">
        <v>4.8657000000000004</v>
      </c>
      <c r="D19" s="16">
        <v>3.5253000000000001</v>
      </c>
      <c r="E19" s="30">
        <v>0.57430000000000003</v>
      </c>
      <c r="F19" s="38"/>
      <c r="G19" s="34">
        <f t="shared" si="0"/>
        <v>4.9999999999998934E-3</v>
      </c>
      <c r="H19" s="16">
        <f t="shared" si="1"/>
        <v>1.3404000000000003</v>
      </c>
      <c r="I19" s="17">
        <f t="shared" si="2"/>
        <v>7.9968936545700019E-4</v>
      </c>
      <c r="J19" s="17">
        <f t="shared" si="3"/>
        <v>9.0667728509863967E-6</v>
      </c>
      <c r="K19" s="17">
        <f t="shared" si="6"/>
        <v>4.3392063736012404E-7</v>
      </c>
      <c r="L19" s="17">
        <f t="shared" si="4"/>
        <v>2.0402948368673034E-5</v>
      </c>
      <c r="M19" s="17">
        <f t="shared" si="5"/>
        <v>0.40805896737346936</v>
      </c>
    </row>
    <row r="20" spans="1:15" s="29" customFormat="1" x14ac:dyDescent="0.25">
      <c r="E20" s="31"/>
      <c r="F20" s="38"/>
      <c r="G20" s="35">
        <f t="shared" si="0"/>
        <v>0</v>
      </c>
      <c r="H20" s="29">
        <f t="shared" si="1"/>
        <v>0</v>
      </c>
      <c r="I20" s="29">
        <f t="shared" si="2"/>
        <v>0</v>
      </c>
      <c r="J20" s="29">
        <f t="shared" si="3"/>
        <v>0</v>
      </c>
      <c r="K20" s="29">
        <f t="shared" si="6"/>
        <v>0</v>
      </c>
      <c r="L20" s="29">
        <f t="shared" si="4"/>
        <v>0</v>
      </c>
      <c r="M20" s="29" t="e">
        <f t="shared" si="5"/>
        <v>#DIV/0!</v>
      </c>
      <c r="N20" s="39" t="e">
        <f>AVERAGE(M20:M22)</f>
        <v>#DIV/0!</v>
      </c>
    </row>
    <row r="21" spans="1:15" s="29" customFormat="1" x14ac:dyDescent="0.25">
      <c r="E21" s="31"/>
      <c r="F21" s="38"/>
      <c r="G21" s="35">
        <f t="shared" si="0"/>
        <v>0</v>
      </c>
      <c r="H21" s="29">
        <f t="shared" si="1"/>
        <v>0</v>
      </c>
      <c r="I21" s="29">
        <f t="shared" si="2"/>
        <v>0</v>
      </c>
      <c r="J21" s="29">
        <f t="shared" si="3"/>
        <v>0</v>
      </c>
      <c r="K21" s="29">
        <f t="shared" si="6"/>
        <v>0</v>
      </c>
      <c r="L21" s="29">
        <f t="shared" si="4"/>
        <v>0</v>
      </c>
      <c r="M21" s="29" t="e">
        <f t="shared" si="5"/>
        <v>#DIV/0!</v>
      </c>
      <c r="N21" s="39" t="e">
        <f>_xlfn.STDEV.P(M20:M22)</f>
        <v>#DIV/0!</v>
      </c>
    </row>
    <row r="22" spans="1:15" s="29" customFormat="1" x14ac:dyDescent="0.25">
      <c r="E22" s="31"/>
      <c r="F22" s="38"/>
      <c r="G22" s="35">
        <f t="shared" si="0"/>
        <v>0</v>
      </c>
      <c r="H22" s="29">
        <f t="shared" si="1"/>
        <v>0</v>
      </c>
      <c r="I22" s="29">
        <f t="shared" si="2"/>
        <v>0</v>
      </c>
      <c r="J22" s="29">
        <f t="shared" si="3"/>
        <v>0</v>
      </c>
      <c r="K22" s="29">
        <f t="shared" si="6"/>
        <v>0</v>
      </c>
      <c r="L22" s="29">
        <f t="shared" si="4"/>
        <v>0</v>
      </c>
      <c r="M22" s="29" t="e">
        <f t="shared" si="5"/>
        <v>#DIV/0!</v>
      </c>
    </row>
    <row r="23" spans="1:15" s="27" customFormat="1" x14ac:dyDescent="0.25">
      <c r="E23" s="32"/>
      <c r="F23" s="38"/>
      <c r="G23" s="36">
        <f t="shared" si="0"/>
        <v>0</v>
      </c>
      <c r="H23" s="27">
        <f t="shared" si="1"/>
        <v>0</v>
      </c>
      <c r="I23" s="27">
        <f t="shared" si="2"/>
        <v>0</v>
      </c>
      <c r="J23" s="27">
        <f t="shared" si="3"/>
        <v>0</v>
      </c>
      <c r="K23" s="27">
        <f t="shared" si="6"/>
        <v>0</v>
      </c>
      <c r="L23" s="27">
        <f t="shared" si="4"/>
        <v>0</v>
      </c>
      <c r="M23" s="27" t="e">
        <f t="shared" si="5"/>
        <v>#DIV/0!</v>
      </c>
      <c r="N23" s="40" t="e">
        <f>AVERAGE(M23:M25)</f>
        <v>#DIV/0!</v>
      </c>
    </row>
    <row r="24" spans="1:15" s="27" customFormat="1" x14ac:dyDescent="0.25">
      <c r="E24" s="32"/>
      <c r="F24" s="38"/>
      <c r="G24" s="36">
        <f t="shared" si="0"/>
        <v>0</v>
      </c>
      <c r="H24" s="27">
        <f t="shared" si="1"/>
        <v>0</v>
      </c>
      <c r="I24" s="27">
        <f t="shared" si="2"/>
        <v>0</v>
      </c>
      <c r="J24" s="27">
        <f t="shared" si="3"/>
        <v>0</v>
      </c>
      <c r="K24" s="27">
        <f t="shared" si="6"/>
        <v>0</v>
      </c>
      <c r="L24" s="27">
        <f t="shared" si="4"/>
        <v>0</v>
      </c>
      <c r="M24" s="27" t="e">
        <f t="shared" si="5"/>
        <v>#DIV/0!</v>
      </c>
      <c r="N24" s="40" t="e">
        <f>_xlfn.STDEV.P(M23:M25)</f>
        <v>#DIV/0!</v>
      </c>
    </row>
    <row r="25" spans="1:15" s="27" customFormat="1" x14ac:dyDescent="0.25">
      <c r="E25" s="32"/>
      <c r="F25" s="38"/>
      <c r="G25" s="36">
        <f t="shared" si="0"/>
        <v>0</v>
      </c>
      <c r="H25" s="27">
        <f t="shared" si="1"/>
        <v>0</v>
      </c>
      <c r="I25" s="27">
        <f t="shared" si="2"/>
        <v>0</v>
      </c>
      <c r="J25" s="27">
        <f t="shared" si="3"/>
        <v>0</v>
      </c>
      <c r="K25" s="27">
        <f t="shared" si="6"/>
        <v>0</v>
      </c>
      <c r="L25" s="27">
        <f t="shared" si="4"/>
        <v>0</v>
      </c>
      <c r="M25" s="27" t="e">
        <f t="shared" si="5"/>
        <v>#DIV/0!</v>
      </c>
    </row>
    <row r="26" spans="1:15" s="43" customFormat="1" x14ac:dyDescent="0.25">
      <c r="F26" s="38"/>
      <c r="G26" s="43">
        <f t="shared" si="0"/>
        <v>0</v>
      </c>
      <c r="H26" s="43">
        <f t="shared" si="1"/>
        <v>0</v>
      </c>
      <c r="I26" s="43">
        <f t="shared" si="2"/>
        <v>0</v>
      </c>
      <c r="J26" s="43">
        <f t="shared" si="3"/>
        <v>0</v>
      </c>
      <c r="K26" s="43">
        <f t="shared" si="6"/>
        <v>0</v>
      </c>
      <c r="L26" s="43">
        <f t="shared" si="4"/>
        <v>0</v>
      </c>
      <c r="M26" s="43" t="e">
        <f t="shared" si="5"/>
        <v>#DIV/0!</v>
      </c>
      <c r="N26" s="43" t="e">
        <f>AVERAGE(M26:M28)</f>
        <v>#DIV/0!</v>
      </c>
    </row>
    <row r="27" spans="1:15" s="43" customFormat="1" x14ac:dyDescent="0.25">
      <c r="F27" s="38"/>
      <c r="G27" s="43">
        <f t="shared" si="0"/>
        <v>0</v>
      </c>
      <c r="H27" s="43">
        <f t="shared" si="1"/>
        <v>0</v>
      </c>
      <c r="I27" s="43">
        <f t="shared" si="2"/>
        <v>0</v>
      </c>
      <c r="J27" s="43">
        <f t="shared" si="3"/>
        <v>0</v>
      </c>
      <c r="K27" s="43">
        <f t="shared" si="6"/>
        <v>0</v>
      </c>
      <c r="L27" s="43">
        <f t="shared" si="4"/>
        <v>0</v>
      </c>
      <c r="M27" s="43" t="e">
        <f t="shared" si="5"/>
        <v>#DIV/0!</v>
      </c>
      <c r="N27" s="43" t="e">
        <f>STDEV(M26:M28)</f>
        <v>#DIV/0!</v>
      </c>
    </row>
    <row r="28" spans="1:15" s="43" customFormat="1" x14ac:dyDescent="0.25">
      <c r="F28" s="38"/>
      <c r="G28" s="43">
        <f t="shared" si="0"/>
        <v>0</v>
      </c>
      <c r="H28" s="43">
        <f t="shared" si="1"/>
        <v>0</v>
      </c>
      <c r="I28" s="43">
        <f t="shared" si="2"/>
        <v>0</v>
      </c>
      <c r="J28" s="43">
        <f t="shared" si="3"/>
        <v>0</v>
      </c>
      <c r="K28" s="43">
        <f t="shared" si="6"/>
        <v>0</v>
      </c>
      <c r="L28" s="43">
        <f t="shared" si="4"/>
        <v>0</v>
      </c>
      <c r="M28" s="43" t="e">
        <f t="shared" si="5"/>
        <v>#DIV/0!</v>
      </c>
    </row>
    <row r="29" spans="1:15" s="42" customFormat="1" x14ac:dyDescent="0.25">
      <c r="F29" s="38"/>
      <c r="G29" s="42">
        <f t="shared" si="0"/>
        <v>0</v>
      </c>
      <c r="H29" s="42">
        <f t="shared" si="1"/>
        <v>0</v>
      </c>
      <c r="I29" s="42">
        <f t="shared" si="2"/>
        <v>0</v>
      </c>
      <c r="J29" s="42">
        <f t="shared" si="3"/>
        <v>0</v>
      </c>
      <c r="K29" s="42">
        <f t="shared" si="6"/>
        <v>0</v>
      </c>
      <c r="L29" s="42">
        <f t="shared" si="4"/>
        <v>0</v>
      </c>
      <c r="M29" s="42" t="e">
        <f t="shared" si="5"/>
        <v>#DIV/0!</v>
      </c>
      <c r="N29" s="42" t="e">
        <f>AVERAGE(M29:M31)</f>
        <v>#DIV/0!</v>
      </c>
    </row>
    <row r="30" spans="1:15" s="42" customFormat="1" x14ac:dyDescent="0.25">
      <c r="F30" s="38"/>
      <c r="G30" s="42">
        <f t="shared" si="0"/>
        <v>0</v>
      </c>
      <c r="H30" s="42">
        <f t="shared" si="1"/>
        <v>0</v>
      </c>
      <c r="I30" s="42">
        <f t="shared" si="2"/>
        <v>0</v>
      </c>
      <c r="J30" s="42">
        <f t="shared" si="3"/>
        <v>0</v>
      </c>
      <c r="K30" s="42">
        <f t="shared" si="6"/>
        <v>0</v>
      </c>
      <c r="L30" s="42">
        <f t="shared" si="4"/>
        <v>0</v>
      </c>
      <c r="M30" s="42" t="e">
        <f t="shared" si="5"/>
        <v>#DIV/0!</v>
      </c>
      <c r="N30" s="42" t="e">
        <f>STDEV(M29:M31)</f>
        <v>#DIV/0!</v>
      </c>
    </row>
    <row r="31" spans="1:15" s="42" customFormat="1" x14ac:dyDescent="0.25">
      <c r="F31" s="38"/>
      <c r="G31" s="42">
        <f t="shared" si="0"/>
        <v>0</v>
      </c>
      <c r="H31" s="42">
        <f t="shared" si="1"/>
        <v>0</v>
      </c>
      <c r="I31" s="42">
        <f t="shared" si="2"/>
        <v>0</v>
      </c>
      <c r="J31" s="42">
        <f t="shared" si="3"/>
        <v>0</v>
      </c>
      <c r="K31" s="42">
        <f t="shared" si="6"/>
        <v>0</v>
      </c>
      <c r="L31" s="42">
        <f t="shared" si="4"/>
        <v>0</v>
      </c>
      <c r="M31" s="42" t="e">
        <f t="shared" si="5"/>
        <v>#DIV/0!</v>
      </c>
    </row>
  </sheetData>
  <phoneticPr fontId="5" type="noConversion"/>
  <pageMargins left="0.7" right="0.7" top="0.75" bottom="0.75" header="0.3" footer="0.3"/>
  <pageSetup paperSize="9" orientation="portrait" verticalDpi="0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AA2864-95EC-4BA9-BB12-EB02697B603F}">
  <dimension ref="A1:O31"/>
  <sheetViews>
    <sheetView workbookViewId="0">
      <selection activeCell="M23" sqref="M23"/>
    </sheetView>
  </sheetViews>
  <sheetFormatPr defaultRowHeight="15" x14ac:dyDescent="0.25"/>
  <cols>
    <col min="1" max="1" width="14.42578125" customWidth="1"/>
    <col min="2" max="2" width="14.5703125" customWidth="1"/>
    <col min="3" max="3" width="16.85546875" customWidth="1"/>
    <col min="4" max="4" width="13.5703125" customWidth="1"/>
    <col min="5" max="5" width="13" customWidth="1"/>
    <col min="6" max="6" width="19.42578125" bestFit="1" customWidth="1"/>
    <col min="15" max="15" width="12" bestFit="1" customWidth="1"/>
  </cols>
  <sheetData>
    <row r="1" spans="1:15" ht="22.5" customHeight="1" x14ac:dyDescent="0.25">
      <c r="A1" s="1" t="s">
        <v>2</v>
      </c>
      <c r="B1" s="2" t="s">
        <v>12</v>
      </c>
      <c r="C1" s="2" t="s">
        <v>1</v>
      </c>
      <c r="D1" s="2" t="s">
        <v>0</v>
      </c>
      <c r="E1" s="2" t="s">
        <v>7</v>
      </c>
      <c r="F1" s="3" t="s">
        <v>3</v>
      </c>
      <c r="G1" s="4" t="s">
        <v>4</v>
      </c>
      <c r="H1" s="4" t="s">
        <v>17</v>
      </c>
      <c r="I1" s="4" t="s">
        <v>5</v>
      </c>
      <c r="J1" s="4" t="s">
        <v>6</v>
      </c>
      <c r="K1" s="4" t="s">
        <v>8</v>
      </c>
      <c r="L1" s="4" t="s">
        <v>9</v>
      </c>
      <c r="M1" s="4" t="s">
        <v>10</v>
      </c>
      <c r="N1" s="19" t="s">
        <v>35</v>
      </c>
      <c r="O1" s="18"/>
    </row>
    <row r="2" spans="1:15" s="5" customFormat="1" x14ac:dyDescent="0.25">
      <c r="A2" s="5" t="s">
        <v>387</v>
      </c>
      <c r="B2" s="5">
        <v>3.5167999999999999</v>
      </c>
      <c r="C2" s="5">
        <v>4.7267000000000001</v>
      </c>
      <c r="D2" s="5">
        <v>3.5209000000000001</v>
      </c>
      <c r="E2" s="5">
        <v>0.78690000000000004</v>
      </c>
      <c r="F2" s="21" t="s">
        <v>16</v>
      </c>
      <c r="G2" s="5">
        <f>D2-B2</f>
        <v>4.1000000000002146E-3</v>
      </c>
      <c r="H2" s="5">
        <f>C2-B2-G2</f>
        <v>1.2058</v>
      </c>
      <c r="I2" s="6">
        <f>(H2*$F$3)/100</f>
        <v>1.0402316019999999E-3</v>
      </c>
      <c r="J2" s="6">
        <f>I2/$F$9</f>
        <v>1.179400909297052E-5</v>
      </c>
      <c r="K2" s="6">
        <f>(E2*J2)/12</f>
        <v>7.733921462715419E-7</v>
      </c>
      <c r="L2" s="6">
        <f>K2*$F$7</f>
        <v>3.6364898717687902E-5</v>
      </c>
      <c r="M2" s="6">
        <f>(L2/G2)*100</f>
        <v>0.88694874921185352</v>
      </c>
      <c r="N2" s="5">
        <f>AVERAGE(M2:M4)</f>
        <v>1.1131214167861261</v>
      </c>
    </row>
    <row r="3" spans="1:15" s="5" customFormat="1" x14ac:dyDescent="0.25">
      <c r="A3" s="5" t="s">
        <v>388</v>
      </c>
      <c r="B3" s="5">
        <v>3.5453000000000001</v>
      </c>
      <c r="C3" s="5">
        <v>4.9162999999999997</v>
      </c>
      <c r="D3" s="5">
        <v>3.5493999999999999</v>
      </c>
      <c r="E3" s="5">
        <v>0.66400000000000003</v>
      </c>
      <c r="F3" s="22">
        <v>8.6268999999999998E-2</v>
      </c>
      <c r="G3" s="5">
        <f t="shared" ref="G3:G31" si="0">D3-B3</f>
        <v>4.0999999999997705E-3</v>
      </c>
      <c r="H3" s="5">
        <f t="shared" ref="H3:H31" si="1">C3-B3-G3</f>
        <v>1.3668999999999998</v>
      </c>
      <c r="I3" s="6">
        <f t="shared" ref="I3:I31" si="2">(H3*$F$3)/100</f>
        <v>1.1792109609999998E-3</v>
      </c>
      <c r="J3" s="6">
        <f t="shared" ref="J3:J31" si="3">I3/$F$9</f>
        <v>1.3369738786848071E-5</v>
      </c>
      <c r="K3" s="6">
        <f>(E3*J3)/12</f>
        <v>7.3979221287225993E-7</v>
      </c>
      <c r="L3" s="6">
        <f t="shared" ref="L3:L31" si="4">K3*$F$7</f>
        <v>3.4785029849253664E-5</v>
      </c>
      <c r="M3" s="6">
        <f t="shared" ref="M3:M31" si="5">(L3/G3)*100</f>
        <v>0.84841536217696611</v>
      </c>
      <c r="N3" s="5">
        <f>_xlfn.STDEV.P(M2:M4)</f>
        <v>0.34745996929951001</v>
      </c>
    </row>
    <row r="4" spans="1:15" s="5" customFormat="1" x14ac:dyDescent="0.25">
      <c r="A4" s="5" t="s">
        <v>389</v>
      </c>
      <c r="B4" s="5">
        <v>3.5061</v>
      </c>
      <c r="C4" s="5">
        <v>4.8323999999999998</v>
      </c>
      <c r="D4" s="5">
        <v>3.5104000000000002</v>
      </c>
      <c r="E4" s="5">
        <v>1.3613</v>
      </c>
      <c r="F4" s="23"/>
      <c r="G4" s="5">
        <f t="shared" si="0"/>
        <v>4.3000000000001926E-3</v>
      </c>
      <c r="H4" s="5">
        <f t="shared" si="1"/>
        <v>1.3219999999999996</v>
      </c>
      <c r="I4" s="6">
        <f t="shared" si="2"/>
        <v>1.1404761799999996E-3</v>
      </c>
      <c r="J4" s="6">
        <f t="shared" si="3"/>
        <v>1.2930568934240358E-5</v>
      </c>
      <c r="K4" s="6">
        <f>(E4*J4)/12</f>
        <v>1.4668652908484498E-6</v>
      </c>
      <c r="L4" s="6">
        <f t="shared" si="4"/>
        <v>6.8972005975694118E-5</v>
      </c>
      <c r="M4" s="6">
        <f t="shared" si="5"/>
        <v>1.6040001389695586</v>
      </c>
      <c r="N4" s="7"/>
    </row>
    <row r="5" spans="1:15" s="8" customFormat="1" x14ac:dyDescent="0.25">
      <c r="A5" s="8" t="s">
        <v>390</v>
      </c>
      <c r="B5" s="8">
        <v>3.5495000000000001</v>
      </c>
      <c r="C5" s="8">
        <v>4.8470000000000004</v>
      </c>
      <c r="D5" s="8">
        <v>3.5537000000000001</v>
      </c>
      <c r="E5" s="8">
        <v>0.65647</v>
      </c>
      <c r="F5" s="24"/>
      <c r="G5" s="8">
        <f t="shared" si="0"/>
        <v>4.1999999999999815E-3</v>
      </c>
      <c r="H5" s="8">
        <f t="shared" si="1"/>
        <v>1.2933000000000003</v>
      </c>
      <c r="I5" s="9">
        <f t="shared" si="2"/>
        <v>1.1157169770000003E-3</v>
      </c>
      <c r="J5" s="9">
        <f t="shared" si="3"/>
        <v>1.2649852346938779E-5</v>
      </c>
      <c r="K5" s="9">
        <f t="shared" ref="K5:K31" si="6">E5*J5/12</f>
        <v>6.9202071418290826E-7</v>
      </c>
      <c r="L5" s="9">
        <f t="shared" si="4"/>
        <v>3.2538813980880351E-5</v>
      </c>
      <c r="M5" s="9">
        <f t="shared" si="5"/>
        <v>0.77473366621144035</v>
      </c>
      <c r="N5" s="8">
        <f>AVERAGE(M5:M7)</f>
        <v>0.72096671180743332</v>
      </c>
      <c r="O5" s="9"/>
    </row>
    <row r="6" spans="1:15" s="8" customFormat="1" x14ac:dyDescent="0.25">
      <c r="A6" s="8" t="s">
        <v>394</v>
      </c>
      <c r="B6" s="8">
        <v>3.4925000000000002</v>
      </c>
      <c r="C6" s="8">
        <v>4.8395000000000001</v>
      </c>
      <c r="D6" s="8">
        <v>3.4969000000000001</v>
      </c>
      <c r="E6" s="8">
        <v>0.56069999999999998</v>
      </c>
      <c r="F6" s="23" t="s">
        <v>13</v>
      </c>
      <c r="G6" s="8">
        <f t="shared" si="0"/>
        <v>4.3999999999999595E-3</v>
      </c>
      <c r="H6" s="8">
        <f t="shared" si="1"/>
        <v>1.3426</v>
      </c>
      <c r="I6" s="9">
        <f t="shared" si="2"/>
        <v>1.1582475940000001E-3</v>
      </c>
      <c r="J6" s="9">
        <f t="shared" si="3"/>
        <v>1.313205888888889E-5</v>
      </c>
      <c r="K6" s="9">
        <f t="shared" si="6"/>
        <v>6.1359545158333333E-7</v>
      </c>
      <c r="L6" s="9">
        <f t="shared" si="4"/>
        <v>2.8851258133448334E-5</v>
      </c>
      <c r="M6" s="9">
        <f t="shared" si="5"/>
        <v>0.65571041212383185</v>
      </c>
      <c r="N6" s="8">
        <f>_xlfn.STDEV.P(M5:M7)</f>
        <v>4.9265522390519442E-2</v>
      </c>
    </row>
    <row r="7" spans="1:15" s="8" customFormat="1" x14ac:dyDescent="0.25">
      <c r="A7" s="8" t="s">
        <v>395</v>
      </c>
      <c r="B7" s="8">
        <v>3.5095000000000001</v>
      </c>
      <c r="C7" s="8">
        <v>4.8257000000000003</v>
      </c>
      <c r="D7" s="8">
        <v>3.5137</v>
      </c>
      <c r="E7" s="8">
        <v>0.61180000000000001</v>
      </c>
      <c r="F7" s="24">
        <v>47.02</v>
      </c>
      <c r="G7" s="8">
        <f t="shared" si="0"/>
        <v>4.1999999999999815E-3</v>
      </c>
      <c r="H7" s="8">
        <f t="shared" si="1"/>
        <v>1.3120000000000003</v>
      </c>
      <c r="I7" s="9">
        <f t="shared" si="2"/>
        <v>1.1318492800000003E-3</v>
      </c>
      <c r="J7" s="9">
        <f t="shared" si="3"/>
        <v>1.2832758276643993E-5</v>
      </c>
      <c r="K7" s="9">
        <f t="shared" si="6"/>
        <v>6.54256792804233E-7</v>
      </c>
      <c r="L7" s="9">
        <f t="shared" si="4"/>
        <v>3.0763154397655038E-5</v>
      </c>
      <c r="M7" s="9">
        <f t="shared" si="5"/>
        <v>0.73245605708702788</v>
      </c>
    </row>
    <row r="8" spans="1:15" s="10" customFormat="1" x14ac:dyDescent="0.25">
      <c r="A8" s="10" t="s">
        <v>391</v>
      </c>
      <c r="B8" s="10">
        <v>3.4662999999999999</v>
      </c>
      <c r="C8" s="10">
        <v>4.7999000000000001</v>
      </c>
      <c r="D8" s="10">
        <v>3.4702000000000002</v>
      </c>
      <c r="E8" s="10">
        <v>0.60119999999999996</v>
      </c>
      <c r="F8" s="23" t="s">
        <v>14</v>
      </c>
      <c r="G8" s="10">
        <f t="shared" si="0"/>
        <v>3.9000000000002366E-3</v>
      </c>
      <c r="H8" s="10">
        <f t="shared" si="1"/>
        <v>1.3296999999999999</v>
      </c>
      <c r="I8" s="11">
        <f t="shared" si="2"/>
        <v>1.147118893E-3</v>
      </c>
      <c r="J8" s="11">
        <f t="shared" si="3"/>
        <v>1.3005883140589568E-5</v>
      </c>
      <c r="K8" s="11">
        <f t="shared" si="6"/>
        <v>6.5159474534353733E-7</v>
      </c>
      <c r="L8" s="11">
        <f t="shared" si="4"/>
        <v>3.0637984926053129E-5</v>
      </c>
      <c r="M8" s="11">
        <f t="shared" si="5"/>
        <v>0.78558935707823774</v>
      </c>
      <c r="N8" s="45">
        <f>AVERAGE(M8:M10)</f>
        <v>0.70441621679657151</v>
      </c>
    </row>
    <row r="9" spans="1:15" s="10" customFormat="1" x14ac:dyDescent="0.25">
      <c r="A9" s="10" t="s">
        <v>392</v>
      </c>
      <c r="B9" s="10">
        <v>3.5121000000000002</v>
      </c>
      <c r="C9" s="10">
        <v>4.8818000000000001</v>
      </c>
      <c r="D9" s="10">
        <v>3.5164</v>
      </c>
      <c r="E9" s="10">
        <v>0.52790000000000004</v>
      </c>
      <c r="F9" s="25">
        <v>88.2</v>
      </c>
      <c r="G9" s="10">
        <f t="shared" si="0"/>
        <v>4.2999999999997485E-3</v>
      </c>
      <c r="H9" s="10">
        <f t="shared" si="1"/>
        <v>1.3654000000000002</v>
      </c>
      <c r="I9" s="11">
        <f t="shared" si="2"/>
        <v>1.1779169260000002E-3</v>
      </c>
      <c r="J9" s="11">
        <f t="shared" si="3"/>
        <v>1.3355067188208619E-5</v>
      </c>
      <c r="K9" s="11">
        <f t="shared" si="6"/>
        <v>5.8751166405461091E-7</v>
      </c>
      <c r="L9" s="11">
        <f t="shared" si="4"/>
        <v>2.7624798443847807E-5</v>
      </c>
      <c r="M9" s="11">
        <f t="shared" si="5"/>
        <v>0.64243717311277726</v>
      </c>
      <c r="N9" s="26">
        <f>_xlfn.STDEV.P(M8:M10)</f>
        <v>5.9996927430642034E-2</v>
      </c>
    </row>
    <row r="10" spans="1:15" s="10" customFormat="1" x14ac:dyDescent="0.25">
      <c r="A10" s="10" t="s">
        <v>393</v>
      </c>
      <c r="B10" s="10">
        <v>3.5851999999999999</v>
      </c>
      <c r="C10" s="10">
        <v>4.9221000000000004</v>
      </c>
      <c r="D10" s="10">
        <v>3.5893000000000002</v>
      </c>
      <c r="E10" s="10">
        <v>0.55000000000000004</v>
      </c>
      <c r="F10" s="23" t="s">
        <v>15</v>
      </c>
      <c r="G10" s="10">
        <f t="shared" si="0"/>
        <v>4.1000000000002146E-3</v>
      </c>
      <c r="H10" s="10">
        <f t="shared" si="1"/>
        <v>1.3328000000000002</v>
      </c>
      <c r="I10" s="11">
        <f t="shared" si="2"/>
        <v>1.149793232E-3</v>
      </c>
      <c r="J10" s="11">
        <f t="shared" si="3"/>
        <v>1.3036204444444444E-5</v>
      </c>
      <c r="K10" s="11">
        <f t="shared" si="6"/>
        <v>5.9749270370370375E-7</v>
      </c>
      <c r="L10" s="11">
        <f t="shared" si="4"/>
        <v>2.8094106928148152E-5</v>
      </c>
      <c r="M10" s="11">
        <f t="shared" si="5"/>
        <v>0.68522212019869955</v>
      </c>
    </row>
    <row r="11" spans="1:15" s="12" customFormat="1" x14ac:dyDescent="0.25">
      <c r="F11" s="22">
        <v>6.0220000000000003E+23</v>
      </c>
      <c r="G11" s="12">
        <f t="shared" si="0"/>
        <v>0</v>
      </c>
      <c r="H11" s="12">
        <f t="shared" si="1"/>
        <v>0</v>
      </c>
      <c r="I11" s="13">
        <f t="shared" si="2"/>
        <v>0</v>
      </c>
      <c r="J11" s="13">
        <f t="shared" si="3"/>
        <v>0</v>
      </c>
      <c r="K11" s="13">
        <f t="shared" si="6"/>
        <v>0</v>
      </c>
      <c r="L11" s="13">
        <f t="shared" si="4"/>
        <v>0</v>
      </c>
      <c r="M11" s="13" t="e">
        <f t="shared" si="5"/>
        <v>#DIV/0!</v>
      </c>
      <c r="N11" s="12" t="e">
        <f>AVERAGE(M11:M13)</f>
        <v>#DIV/0!</v>
      </c>
    </row>
    <row r="12" spans="1:15" s="12" customFormat="1" x14ac:dyDescent="0.25">
      <c r="F12" s="24"/>
      <c r="G12" s="12">
        <f t="shared" si="0"/>
        <v>0</v>
      </c>
      <c r="H12" s="12">
        <f t="shared" si="1"/>
        <v>0</v>
      </c>
      <c r="I12" s="13">
        <f t="shared" si="2"/>
        <v>0</v>
      </c>
      <c r="J12" s="13">
        <f t="shared" si="3"/>
        <v>0</v>
      </c>
      <c r="K12" s="13">
        <f t="shared" si="6"/>
        <v>0</v>
      </c>
      <c r="L12" s="13">
        <f t="shared" si="4"/>
        <v>0</v>
      </c>
      <c r="M12" s="13" t="e">
        <f t="shared" si="5"/>
        <v>#DIV/0!</v>
      </c>
      <c r="N12" s="12" t="e">
        <f>_xlfn.STDEV.P(M11:M13)</f>
        <v>#DIV/0!</v>
      </c>
    </row>
    <row r="13" spans="1:15" s="12" customFormat="1" x14ac:dyDescent="0.25">
      <c r="F13" s="24"/>
      <c r="G13" s="12">
        <f t="shared" si="0"/>
        <v>0</v>
      </c>
      <c r="H13" s="12">
        <f t="shared" si="1"/>
        <v>0</v>
      </c>
      <c r="I13" s="13">
        <f t="shared" si="2"/>
        <v>0</v>
      </c>
      <c r="J13" s="13">
        <f t="shared" si="3"/>
        <v>0</v>
      </c>
      <c r="K13" s="13">
        <f t="shared" si="6"/>
        <v>0</v>
      </c>
      <c r="L13" s="13">
        <f t="shared" si="4"/>
        <v>0</v>
      </c>
      <c r="M13" s="13" t="e">
        <f t="shared" si="5"/>
        <v>#DIV/0!</v>
      </c>
    </row>
    <row r="14" spans="1:15" s="14" customFormat="1" x14ac:dyDescent="0.25">
      <c r="F14" s="24"/>
      <c r="G14" s="14">
        <f t="shared" si="0"/>
        <v>0</v>
      </c>
      <c r="H14" s="14">
        <f t="shared" si="1"/>
        <v>0</v>
      </c>
      <c r="I14" s="15">
        <f t="shared" si="2"/>
        <v>0</v>
      </c>
      <c r="J14" s="15">
        <f t="shared" si="3"/>
        <v>0</v>
      </c>
      <c r="K14" s="15">
        <f t="shared" si="6"/>
        <v>0</v>
      </c>
      <c r="L14" s="15">
        <f t="shared" si="4"/>
        <v>0</v>
      </c>
      <c r="M14" s="15" t="e">
        <f t="shared" si="5"/>
        <v>#DIV/0!</v>
      </c>
      <c r="N14" s="14" t="e">
        <f>AVERAGE(M14:M16)</f>
        <v>#DIV/0!</v>
      </c>
    </row>
    <row r="15" spans="1:15" s="14" customFormat="1" x14ac:dyDescent="0.25">
      <c r="F15" s="24"/>
      <c r="G15" s="14">
        <f t="shared" si="0"/>
        <v>0</v>
      </c>
      <c r="H15" s="14">
        <f t="shared" si="1"/>
        <v>0</v>
      </c>
      <c r="I15" s="15">
        <f t="shared" si="2"/>
        <v>0</v>
      </c>
      <c r="J15" s="15">
        <f t="shared" si="3"/>
        <v>0</v>
      </c>
      <c r="K15" s="15">
        <f t="shared" si="6"/>
        <v>0</v>
      </c>
      <c r="L15" s="15">
        <f t="shared" si="4"/>
        <v>0</v>
      </c>
      <c r="M15" s="15" t="e">
        <f t="shared" si="5"/>
        <v>#DIV/0!</v>
      </c>
      <c r="N15" s="14" t="e">
        <f>_xlfn.STDEV.P(M14:M16)</f>
        <v>#DIV/0!</v>
      </c>
    </row>
    <row r="16" spans="1:15" s="14" customFormat="1" x14ac:dyDescent="0.25">
      <c r="F16" s="24"/>
      <c r="G16" s="14">
        <f t="shared" si="0"/>
        <v>0</v>
      </c>
      <c r="H16" s="14">
        <f t="shared" si="1"/>
        <v>0</v>
      </c>
      <c r="I16" s="15">
        <f t="shared" si="2"/>
        <v>0</v>
      </c>
      <c r="J16" s="15">
        <f t="shared" si="3"/>
        <v>0</v>
      </c>
      <c r="K16" s="15">
        <f t="shared" si="6"/>
        <v>0</v>
      </c>
      <c r="L16" s="15">
        <f t="shared" si="4"/>
        <v>0</v>
      </c>
      <c r="M16" s="15" t="e">
        <f t="shared" si="5"/>
        <v>#DIV/0!</v>
      </c>
    </row>
    <row r="17" spans="5:14" s="16" customFormat="1" x14ac:dyDescent="0.25">
      <c r="F17" s="24"/>
      <c r="G17" s="16">
        <f t="shared" si="0"/>
        <v>0</v>
      </c>
      <c r="H17" s="16">
        <f t="shared" si="1"/>
        <v>0</v>
      </c>
      <c r="I17" s="17">
        <f t="shared" si="2"/>
        <v>0</v>
      </c>
      <c r="J17" s="17">
        <f t="shared" si="3"/>
        <v>0</v>
      </c>
      <c r="K17" s="17">
        <f t="shared" si="6"/>
        <v>0</v>
      </c>
      <c r="L17" s="17">
        <f t="shared" si="4"/>
        <v>0</v>
      </c>
      <c r="M17" s="17" t="e">
        <f t="shared" si="5"/>
        <v>#DIV/0!</v>
      </c>
      <c r="N17" s="20" t="e">
        <f>AVERAGE(M17:M19)</f>
        <v>#DIV/0!</v>
      </c>
    </row>
    <row r="18" spans="5:14" s="16" customFormat="1" x14ac:dyDescent="0.25">
      <c r="F18" s="24"/>
      <c r="G18" s="16">
        <f t="shared" si="0"/>
        <v>0</v>
      </c>
      <c r="H18" s="16">
        <f t="shared" si="1"/>
        <v>0</v>
      </c>
      <c r="I18" s="17">
        <f t="shared" si="2"/>
        <v>0</v>
      </c>
      <c r="J18" s="17">
        <f t="shared" si="3"/>
        <v>0</v>
      </c>
      <c r="K18" s="17">
        <f t="shared" si="6"/>
        <v>0</v>
      </c>
      <c r="L18" s="17">
        <f t="shared" si="4"/>
        <v>0</v>
      </c>
      <c r="M18" s="17" t="e">
        <f t="shared" si="5"/>
        <v>#DIV/0!</v>
      </c>
      <c r="N18" s="20" t="e">
        <f>_xlfn.STDEV.P(M17:M19)</f>
        <v>#DIV/0!</v>
      </c>
    </row>
    <row r="19" spans="5:14" s="16" customFormat="1" x14ac:dyDescent="0.25">
      <c r="E19" s="30"/>
      <c r="F19" s="38"/>
      <c r="G19" s="34">
        <f t="shared" si="0"/>
        <v>0</v>
      </c>
      <c r="H19" s="16">
        <f t="shared" si="1"/>
        <v>0</v>
      </c>
      <c r="I19" s="17">
        <f t="shared" si="2"/>
        <v>0</v>
      </c>
      <c r="J19" s="17">
        <f t="shared" si="3"/>
        <v>0</v>
      </c>
      <c r="K19" s="17">
        <f t="shared" si="6"/>
        <v>0</v>
      </c>
      <c r="L19" s="17">
        <f t="shared" si="4"/>
        <v>0</v>
      </c>
      <c r="M19" s="17" t="e">
        <f t="shared" si="5"/>
        <v>#DIV/0!</v>
      </c>
    </row>
    <row r="20" spans="5:14" s="29" customFormat="1" x14ac:dyDescent="0.25">
      <c r="E20" s="31"/>
      <c r="F20" s="38"/>
      <c r="G20" s="35">
        <f t="shared" si="0"/>
        <v>0</v>
      </c>
      <c r="H20" s="29">
        <f t="shared" si="1"/>
        <v>0</v>
      </c>
      <c r="I20" s="29">
        <f t="shared" si="2"/>
        <v>0</v>
      </c>
      <c r="J20" s="29">
        <f t="shared" si="3"/>
        <v>0</v>
      </c>
      <c r="K20" s="29">
        <f t="shared" si="6"/>
        <v>0</v>
      </c>
      <c r="L20" s="29">
        <f t="shared" si="4"/>
        <v>0</v>
      </c>
      <c r="M20" s="29" t="e">
        <f t="shared" si="5"/>
        <v>#DIV/0!</v>
      </c>
      <c r="N20" s="39" t="e">
        <f>AVERAGE(M20:M22)</f>
        <v>#DIV/0!</v>
      </c>
    </row>
    <row r="21" spans="5:14" s="29" customFormat="1" x14ac:dyDescent="0.25">
      <c r="E21" s="31"/>
      <c r="F21" s="38"/>
      <c r="G21" s="35">
        <f t="shared" si="0"/>
        <v>0</v>
      </c>
      <c r="H21" s="29">
        <f t="shared" si="1"/>
        <v>0</v>
      </c>
      <c r="I21" s="29">
        <f t="shared" si="2"/>
        <v>0</v>
      </c>
      <c r="J21" s="29">
        <f t="shared" si="3"/>
        <v>0</v>
      </c>
      <c r="K21" s="29">
        <f t="shared" si="6"/>
        <v>0</v>
      </c>
      <c r="L21" s="29">
        <f t="shared" si="4"/>
        <v>0</v>
      </c>
      <c r="M21" s="29" t="e">
        <f t="shared" si="5"/>
        <v>#DIV/0!</v>
      </c>
      <c r="N21" s="39" t="e">
        <f>_xlfn.STDEV.P(M20:M22)</f>
        <v>#DIV/0!</v>
      </c>
    </row>
    <row r="22" spans="5:14" s="29" customFormat="1" x14ac:dyDescent="0.25">
      <c r="E22" s="31"/>
      <c r="F22" s="38"/>
      <c r="G22" s="35">
        <f t="shared" si="0"/>
        <v>0</v>
      </c>
      <c r="H22" s="29">
        <f t="shared" si="1"/>
        <v>0</v>
      </c>
      <c r="I22" s="29">
        <f t="shared" si="2"/>
        <v>0</v>
      </c>
      <c r="J22" s="29">
        <f t="shared" si="3"/>
        <v>0</v>
      </c>
      <c r="K22" s="29">
        <f t="shared" si="6"/>
        <v>0</v>
      </c>
      <c r="L22" s="29">
        <f t="shared" si="4"/>
        <v>0</v>
      </c>
      <c r="M22" s="29" t="e">
        <f t="shared" si="5"/>
        <v>#DIV/0!</v>
      </c>
    </row>
    <row r="23" spans="5:14" s="27" customFormat="1" x14ac:dyDescent="0.25">
      <c r="E23" s="32"/>
      <c r="F23" s="38"/>
      <c r="G23" s="36">
        <f t="shared" si="0"/>
        <v>0</v>
      </c>
      <c r="H23" s="27">
        <f t="shared" si="1"/>
        <v>0</v>
      </c>
      <c r="I23" s="27">
        <f t="shared" si="2"/>
        <v>0</v>
      </c>
      <c r="J23" s="27">
        <f t="shared" si="3"/>
        <v>0</v>
      </c>
      <c r="K23" s="27">
        <f t="shared" si="6"/>
        <v>0</v>
      </c>
      <c r="L23" s="27">
        <f t="shared" si="4"/>
        <v>0</v>
      </c>
      <c r="M23" s="27" t="e">
        <f t="shared" si="5"/>
        <v>#DIV/0!</v>
      </c>
      <c r="N23" s="40" t="e">
        <f>AVERAGE(M23:M25)</f>
        <v>#DIV/0!</v>
      </c>
    </row>
    <row r="24" spans="5:14" s="27" customFormat="1" x14ac:dyDescent="0.25">
      <c r="E24" s="32"/>
      <c r="F24" s="38"/>
      <c r="G24" s="36">
        <f t="shared" si="0"/>
        <v>0</v>
      </c>
      <c r="H24" s="27">
        <f t="shared" si="1"/>
        <v>0</v>
      </c>
      <c r="I24" s="27">
        <f t="shared" si="2"/>
        <v>0</v>
      </c>
      <c r="J24" s="27">
        <f t="shared" si="3"/>
        <v>0</v>
      </c>
      <c r="K24" s="27">
        <f t="shared" si="6"/>
        <v>0</v>
      </c>
      <c r="L24" s="27">
        <f t="shared" si="4"/>
        <v>0</v>
      </c>
      <c r="M24" s="27" t="e">
        <f t="shared" si="5"/>
        <v>#DIV/0!</v>
      </c>
      <c r="N24" s="40" t="e">
        <f>_xlfn.STDEV.P(M23:M25)</f>
        <v>#DIV/0!</v>
      </c>
    </row>
    <row r="25" spans="5:14" s="27" customFormat="1" x14ac:dyDescent="0.25">
      <c r="E25" s="32"/>
      <c r="F25" s="38"/>
      <c r="G25" s="36">
        <f t="shared" si="0"/>
        <v>0</v>
      </c>
      <c r="H25" s="27">
        <f t="shared" si="1"/>
        <v>0</v>
      </c>
      <c r="I25" s="27">
        <f t="shared" si="2"/>
        <v>0</v>
      </c>
      <c r="J25" s="27">
        <f t="shared" si="3"/>
        <v>0</v>
      </c>
      <c r="K25" s="27">
        <f t="shared" si="6"/>
        <v>0</v>
      </c>
      <c r="L25" s="27">
        <f t="shared" si="4"/>
        <v>0</v>
      </c>
      <c r="M25" s="27" t="e">
        <f t="shared" si="5"/>
        <v>#DIV/0!</v>
      </c>
    </row>
    <row r="26" spans="5:14" s="43" customFormat="1" x14ac:dyDescent="0.25">
      <c r="F26" s="38"/>
      <c r="G26" s="43">
        <f t="shared" si="0"/>
        <v>0</v>
      </c>
      <c r="H26" s="43">
        <f t="shared" si="1"/>
        <v>0</v>
      </c>
      <c r="I26" s="43">
        <f t="shared" si="2"/>
        <v>0</v>
      </c>
      <c r="J26" s="43">
        <f t="shared" si="3"/>
        <v>0</v>
      </c>
      <c r="K26" s="43">
        <f t="shared" si="6"/>
        <v>0</v>
      </c>
      <c r="L26" s="43">
        <f t="shared" si="4"/>
        <v>0</v>
      </c>
      <c r="M26" s="43" t="e">
        <f t="shared" si="5"/>
        <v>#DIV/0!</v>
      </c>
      <c r="N26" s="43" t="e">
        <f>AVERAGE(M26:M28)</f>
        <v>#DIV/0!</v>
      </c>
    </row>
    <row r="27" spans="5:14" s="43" customFormat="1" x14ac:dyDescent="0.25">
      <c r="F27" s="38"/>
      <c r="G27" s="43">
        <f t="shared" si="0"/>
        <v>0</v>
      </c>
      <c r="H27" s="43">
        <f t="shared" si="1"/>
        <v>0</v>
      </c>
      <c r="I27" s="43">
        <f t="shared" si="2"/>
        <v>0</v>
      </c>
      <c r="J27" s="43">
        <f t="shared" si="3"/>
        <v>0</v>
      </c>
      <c r="K27" s="43">
        <f t="shared" si="6"/>
        <v>0</v>
      </c>
      <c r="L27" s="43">
        <f t="shared" si="4"/>
        <v>0</v>
      </c>
      <c r="M27" s="43" t="e">
        <f t="shared" si="5"/>
        <v>#DIV/0!</v>
      </c>
      <c r="N27" s="43" t="e">
        <f>STDEV(M26:M28)</f>
        <v>#DIV/0!</v>
      </c>
    </row>
    <row r="28" spans="5:14" s="43" customFormat="1" x14ac:dyDescent="0.25">
      <c r="F28" s="38"/>
      <c r="G28" s="43">
        <f t="shared" si="0"/>
        <v>0</v>
      </c>
      <c r="H28" s="43">
        <f t="shared" si="1"/>
        <v>0</v>
      </c>
      <c r="I28" s="43">
        <f t="shared" si="2"/>
        <v>0</v>
      </c>
      <c r="J28" s="43">
        <f t="shared" si="3"/>
        <v>0</v>
      </c>
      <c r="K28" s="43">
        <f t="shared" si="6"/>
        <v>0</v>
      </c>
      <c r="L28" s="43">
        <f t="shared" si="4"/>
        <v>0</v>
      </c>
      <c r="M28" s="43" t="e">
        <f t="shared" si="5"/>
        <v>#DIV/0!</v>
      </c>
    </row>
    <row r="29" spans="5:14" s="42" customFormat="1" x14ac:dyDescent="0.25">
      <c r="F29" s="38"/>
      <c r="G29" s="42">
        <f t="shared" si="0"/>
        <v>0</v>
      </c>
      <c r="H29" s="42">
        <f t="shared" si="1"/>
        <v>0</v>
      </c>
      <c r="I29" s="42">
        <f t="shared" si="2"/>
        <v>0</v>
      </c>
      <c r="J29" s="42">
        <f t="shared" si="3"/>
        <v>0</v>
      </c>
      <c r="K29" s="42">
        <f t="shared" si="6"/>
        <v>0</v>
      </c>
      <c r="L29" s="42">
        <f t="shared" si="4"/>
        <v>0</v>
      </c>
      <c r="M29" s="42" t="e">
        <f t="shared" si="5"/>
        <v>#DIV/0!</v>
      </c>
      <c r="N29" s="42" t="e">
        <f>AVERAGE(M29:M31)</f>
        <v>#DIV/0!</v>
      </c>
    </row>
    <row r="30" spans="5:14" s="42" customFormat="1" x14ac:dyDescent="0.25">
      <c r="F30" s="38"/>
      <c r="G30" s="42">
        <f t="shared" si="0"/>
        <v>0</v>
      </c>
      <c r="H30" s="42">
        <f t="shared" si="1"/>
        <v>0</v>
      </c>
      <c r="I30" s="42">
        <f t="shared" si="2"/>
        <v>0</v>
      </c>
      <c r="J30" s="42">
        <f t="shared" si="3"/>
        <v>0</v>
      </c>
      <c r="K30" s="42">
        <f t="shared" si="6"/>
        <v>0</v>
      </c>
      <c r="L30" s="42">
        <f t="shared" si="4"/>
        <v>0</v>
      </c>
      <c r="M30" s="42" t="e">
        <f t="shared" si="5"/>
        <v>#DIV/0!</v>
      </c>
      <c r="N30" s="42" t="e">
        <f>STDEV(M29:M31)</f>
        <v>#DIV/0!</v>
      </c>
    </row>
    <row r="31" spans="5:14" s="42" customFormat="1" x14ac:dyDescent="0.25">
      <c r="F31" s="38"/>
      <c r="G31" s="42">
        <f t="shared" si="0"/>
        <v>0</v>
      </c>
      <c r="H31" s="42">
        <f t="shared" si="1"/>
        <v>0</v>
      </c>
      <c r="I31" s="42">
        <f t="shared" si="2"/>
        <v>0</v>
      </c>
      <c r="J31" s="42">
        <f t="shared" si="3"/>
        <v>0</v>
      </c>
      <c r="K31" s="42">
        <f t="shared" si="6"/>
        <v>0</v>
      </c>
      <c r="L31" s="42">
        <f t="shared" si="4"/>
        <v>0</v>
      </c>
      <c r="M31" s="42" t="e">
        <f t="shared" si="5"/>
        <v>#DIV/0!</v>
      </c>
    </row>
  </sheetData>
  <phoneticPr fontId="5" type="noConversion"/>
  <pageMargins left="0.7" right="0.7" top="0.75" bottom="0.75" header="0.3" footer="0.3"/>
  <pageSetup paperSize="0" orientation="portrait" horizontalDpi="0" verticalDpi="0" copie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4A94DE-5E76-4E19-9E4D-AF0342735B66}">
  <dimension ref="A1:O31"/>
  <sheetViews>
    <sheetView workbookViewId="0">
      <selection sqref="A1:XFD1048576"/>
    </sheetView>
  </sheetViews>
  <sheetFormatPr defaultRowHeight="15" x14ac:dyDescent="0.25"/>
  <cols>
    <col min="1" max="1" width="14.42578125" customWidth="1"/>
    <col min="2" max="2" width="14.5703125" customWidth="1"/>
    <col min="3" max="3" width="16.85546875" customWidth="1"/>
    <col min="4" max="4" width="13.5703125" customWidth="1"/>
    <col min="5" max="5" width="13" customWidth="1"/>
    <col min="6" max="6" width="19.42578125" bestFit="1" customWidth="1"/>
    <col min="15" max="15" width="12" bestFit="1" customWidth="1"/>
  </cols>
  <sheetData>
    <row r="1" spans="1:15" ht="22.5" customHeight="1" x14ac:dyDescent="0.25">
      <c r="A1" s="1" t="s">
        <v>2</v>
      </c>
      <c r="B1" s="2" t="s">
        <v>12</v>
      </c>
      <c r="C1" s="2" t="s">
        <v>1</v>
      </c>
      <c r="D1" s="2" t="s">
        <v>0</v>
      </c>
      <c r="E1" s="2" t="s">
        <v>7</v>
      </c>
      <c r="F1" s="3" t="s">
        <v>3</v>
      </c>
      <c r="G1" s="4" t="s">
        <v>4</v>
      </c>
      <c r="H1" s="4" t="s">
        <v>17</v>
      </c>
      <c r="I1" s="4" t="s">
        <v>5</v>
      </c>
      <c r="J1" s="4" t="s">
        <v>6</v>
      </c>
      <c r="K1" s="4" t="s">
        <v>8</v>
      </c>
      <c r="L1" s="4" t="s">
        <v>9</v>
      </c>
      <c r="M1" s="4" t="s">
        <v>10</v>
      </c>
      <c r="N1" s="19" t="s">
        <v>35</v>
      </c>
      <c r="O1" s="18"/>
    </row>
    <row r="2" spans="1:15" s="5" customFormat="1" x14ac:dyDescent="0.25">
      <c r="A2" s="5" t="s">
        <v>396</v>
      </c>
      <c r="B2" s="5">
        <v>3.5470000000000002</v>
      </c>
      <c r="C2" s="5">
        <v>4.8529999999999998</v>
      </c>
      <c r="D2" s="5">
        <v>3.5512999999999999</v>
      </c>
      <c r="E2" s="5">
        <v>0.46400000000000002</v>
      </c>
      <c r="F2" s="21" t="s">
        <v>16</v>
      </c>
      <c r="G2" s="5">
        <f>D2-B2</f>
        <v>4.2999999999997485E-3</v>
      </c>
      <c r="H2" s="5">
        <f>C2-B2-G2</f>
        <v>1.3016999999999999</v>
      </c>
      <c r="I2" s="6">
        <f>(H2*$F$3)/100</f>
        <v>9.5024099999999989E-4</v>
      </c>
      <c r="J2" s="6">
        <f>I2/$F$9</f>
        <v>1.0773707482993195E-5</v>
      </c>
      <c r="K2" s="6">
        <f>(E2*J2)/12</f>
        <v>4.1658335600907023E-7</v>
      </c>
      <c r="L2" s="6">
        <f>K2*$F$7</f>
        <v>1.9587749399546484E-5</v>
      </c>
      <c r="M2" s="6">
        <f>(L2/G2)*100</f>
        <v>0.45552905580343322</v>
      </c>
      <c r="N2" s="5">
        <f>AVERAGE(M2:M4)</f>
        <v>0.50331424582038364</v>
      </c>
    </row>
    <row r="3" spans="1:15" s="5" customFormat="1" x14ac:dyDescent="0.25">
      <c r="A3" s="5" t="s">
        <v>397</v>
      </c>
      <c r="B3" s="5">
        <v>3.5173999999999999</v>
      </c>
      <c r="C3" s="5">
        <v>4.8064999999999998</v>
      </c>
      <c r="D3" s="5">
        <v>3.5219</v>
      </c>
      <c r="E3" s="5">
        <v>0.58340000000000003</v>
      </c>
      <c r="F3" s="22">
        <v>7.2999999999999995E-2</v>
      </c>
      <c r="G3" s="5">
        <f t="shared" ref="G3:G31" si="0">D3-B3</f>
        <v>4.5000000000001705E-3</v>
      </c>
      <c r="H3" s="5">
        <f t="shared" ref="H3:H31" si="1">C3-B3-G3</f>
        <v>1.2845999999999997</v>
      </c>
      <c r="I3" s="6">
        <f t="shared" ref="I3:I31" si="2">(H3*$F$3)/100</f>
        <v>9.377579999999998E-4</v>
      </c>
      <c r="J3" s="6">
        <f t="shared" ref="J3:J31" si="3">I3/$F$9</f>
        <v>1.0632176870748297E-5</v>
      </c>
      <c r="K3" s="6">
        <f>(E3*J3)/12</f>
        <v>5.1690099886621305E-7</v>
      </c>
      <c r="L3" s="6">
        <f t="shared" ref="L3:L31" si="4">K3*$F$7</f>
        <v>2.4304684966689339E-5</v>
      </c>
      <c r="M3" s="6">
        <f t="shared" ref="M3:M31" si="5">(L3/G3)*100</f>
        <v>0.54010411037085371</v>
      </c>
      <c r="N3" s="5">
        <f>_xlfn.STDEV.P(M2:M4)</f>
        <v>3.5392163448574425E-2</v>
      </c>
    </row>
    <row r="4" spans="1:15" s="5" customFormat="1" x14ac:dyDescent="0.25">
      <c r="A4" s="5" t="s">
        <v>398</v>
      </c>
      <c r="B4" s="5">
        <v>3.4952000000000001</v>
      </c>
      <c r="C4" s="5">
        <v>4.7694999999999999</v>
      </c>
      <c r="D4" s="5">
        <v>3.5007999999999999</v>
      </c>
      <c r="E4" s="5">
        <v>0.7</v>
      </c>
      <c r="F4" s="23"/>
      <c r="G4" s="5">
        <f t="shared" si="0"/>
        <v>5.5999999999998273E-3</v>
      </c>
      <c r="H4" s="5">
        <f t="shared" si="1"/>
        <v>1.2686999999999999</v>
      </c>
      <c r="I4" s="6">
        <f t="shared" si="2"/>
        <v>9.2615099999999995E-4</v>
      </c>
      <c r="J4" s="6">
        <f t="shared" si="3"/>
        <v>1.0500578231292516E-5</v>
      </c>
      <c r="K4" s="6">
        <f>(E4*J4)/12</f>
        <v>6.1253373015873008E-7</v>
      </c>
      <c r="L4" s="6">
        <f t="shared" si="4"/>
        <v>2.8801335992063491E-5</v>
      </c>
      <c r="M4" s="6">
        <f t="shared" si="5"/>
        <v>0.51430957128686394</v>
      </c>
      <c r="N4" s="7"/>
      <c r="O4" s="5">
        <v>1.9847999999999999</v>
      </c>
    </row>
    <row r="5" spans="1:15" s="8" customFormat="1" x14ac:dyDescent="0.25">
      <c r="A5" s="8" t="s">
        <v>399</v>
      </c>
      <c r="B5" s="8">
        <v>3.5249999999999999</v>
      </c>
      <c r="C5" s="8">
        <v>4.7232000000000003</v>
      </c>
      <c r="D5" s="8">
        <v>3.53</v>
      </c>
      <c r="E5" s="8">
        <v>0.66</v>
      </c>
      <c r="F5" s="24"/>
      <c r="G5" s="8">
        <f t="shared" si="0"/>
        <v>4.9999999999998934E-3</v>
      </c>
      <c r="H5" s="8">
        <f t="shared" si="1"/>
        <v>1.1932000000000005</v>
      </c>
      <c r="I5" s="9">
        <f t="shared" si="2"/>
        <v>8.7103600000000027E-4</v>
      </c>
      <c r="J5" s="9">
        <f t="shared" si="3"/>
        <v>9.8756916099773275E-6</v>
      </c>
      <c r="K5" s="9">
        <f t="shared" ref="K5:K31" si="6">E5*J5/12</f>
        <v>5.4316303854875306E-7</v>
      </c>
      <c r="L5" s="9">
        <f t="shared" si="4"/>
        <v>2.5539526072562371E-5</v>
      </c>
      <c r="M5" s="9">
        <f t="shared" si="5"/>
        <v>0.51079052145125836</v>
      </c>
      <c r="N5" s="8">
        <f>AVERAGE(M5:M7)</f>
        <v>0.5534681025807674</v>
      </c>
      <c r="O5" s="8">
        <v>0.26529999999999998</v>
      </c>
    </row>
    <row r="6" spans="1:15" s="8" customFormat="1" x14ac:dyDescent="0.25">
      <c r="A6" s="8" t="s">
        <v>400</v>
      </c>
      <c r="B6" s="8">
        <v>3.5163000000000002</v>
      </c>
      <c r="C6" s="8">
        <v>4.8426999999999998</v>
      </c>
      <c r="D6" s="8">
        <v>3.5203000000000002</v>
      </c>
      <c r="E6" s="8">
        <v>0.62370000000000003</v>
      </c>
      <c r="F6" s="23" t="s">
        <v>13</v>
      </c>
      <c r="G6" s="8">
        <f t="shared" si="0"/>
        <v>4.0000000000000036E-3</v>
      </c>
      <c r="H6" s="8">
        <f t="shared" si="1"/>
        <v>1.3223999999999996</v>
      </c>
      <c r="I6" s="9">
        <f t="shared" si="2"/>
        <v>9.6535199999999962E-4</v>
      </c>
      <c r="J6" s="9">
        <f t="shared" si="3"/>
        <v>1.0945034013605437E-5</v>
      </c>
      <c r="K6" s="9">
        <f t="shared" si="6"/>
        <v>5.6886814285714262E-7</v>
      </c>
      <c r="L6" s="9">
        <f t="shared" si="4"/>
        <v>2.6748180077142849E-5</v>
      </c>
      <c r="M6" s="9">
        <f t="shared" si="5"/>
        <v>0.66870450192857067</v>
      </c>
      <c r="N6" s="8">
        <f>_xlfn.STDEV.P(M5:M7)</f>
        <v>8.2392527506944466E-2</v>
      </c>
    </row>
    <row r="7" spans="1:15" s="8" customFormat="1" x14ac:dyDescent="0.25">
      <c r="A7" s="8" t="s">
        <v>401</v>
      </c>
      <c r="B7" s="8">
        <v>3.5293999999999999</v>
      </c>
      <c r="C7" s="8">
        <v>4.8780000000000001</v>
      </c>
      <c r="D7" s="8">
        <v>3.5335000000000001</v>
      </c>
      <c r="E7" s="8">
        <v>0.45219999999999999</v>
      </c>
      <c r="F7" s="24">
        <v>47.02</v>
      </c>
      <c r="G7" s="8">
        <f t="shared" si="0"/>
        <v>4.1000000000002146E-3</v>
      </c>
      <c r="H7" s="8">
        <f t="shared" si="1"/>
        <v>1.3445</v>
      </c>
      <c r="I7" s="9">
        <f t="shared" si="2"/>
        <v>9.8148500000000004E-4</v>
      </c>
      <c r="J7" s="9">
        <f t="shared" si="3"/>
        <v>1.1127947845804989E-5</v>
      </c>
      <c r="K7" s="9">
        <f t="shared" si="6"/>
        <v>4.1933816798941798E-7</v>
      </c>
      <c r="L7" s="9">
        <f t="shared" si="4"/>
        <v>1.9717280658862434E-5</v>
      </c>
      <c r="M7" s="9">
        <f t="shared" si="5"/>
        <v>0.48090928436247316</v>
      </c>
    </row>
    <row r="8" spans="1:15" s="10" customFormat="1" x14ac:dyDescent="0.25">
      <c r="A8" s="10" t="s">
        <v>402</v>
      </c>
      <c r="B8" s="10">
        <v>3.5428000000000002</v>
      </c>
      <c r="C8" s="10">
        <v>4.8859000000000004</v>
      </c>
      <c r="D8" s="10">
        <v>3.5466000000000002</v>
      </c>
      <c r="E8" s="10">
        <v>0</v>
      </c>
      <c r="F8" s="23" t="s">
        <v>14</v>
      </c>
      <c r="G8" s="10">
        <f t="shared" si="0"/>
        <v>3.8000000000000256E-3</v>
      </c>
      <c r="H8" s="10">
        <f t="shared" si="1"/>
        <v>1.3393000000000002</v>
      </c>
      <c r="I8" s="11">
        <f t="shared" si="2"/>
        <v>9.7768900000000012E-4</v>
      </c>
      <c r="J8" s="11">
        <f t="shared" si="3"/>
        <v>1.1084909297052155E-5</v>
      </c>
      <c r="K8" s="11">
        <f t="shared" si="6"/>
        <v>0</v>
      </c>
      <c r="L8" s="11">
        <f t="shared" si="4"/>
        <v>0</v>
      </c>
      <c r="M8" s="11">
        <f t="shared" si="5"/>
        <v>0</v>
      </c>
      <c r="N8" s="45">
        <f>AVERAGE(M8:M10)</f>
        <v>0</v>
      </c>
    </row>
    <row r="9" spans="1:15" s="10" customFormat="1" x14ac:dyDescent="0.25">
      <c r="A9" s="10" t="s">
        <v>403</v>
      </c>
      <c r="B9" s="10">
        <v>3.5596999999999999</v>
      </c>
      <c r="C9" s="10">
        <v>4.7625999999999999</v>
      </c>
      <c r="D9" s="10">
        <v>3.5632000000000001</v>
      </c>
      <c r="E9" s="10">
        <v>0</v>
      </c>
      <c r="F9" s="25">
        <v>88.2</v>
      </c>
      <c r="G9" s="10">
        <f t="shared" si="0"/>
        <v>3.5000000000002807E-3</v>
      </c>
      <c r="H9" s="10">
        <f t="shared" si="1"/>
        <v>1.1993999999999998</v>
      </c>
      <c r="I9" s="11">
        <f t="shared" si="2"/>
        <v>8.7556199999999987E-4</v>
      </c>
      <c r="J9" s="11">
        <f t="shared" si="3"/>
        <v>9.9270068027210858E-6</v>
      </c>
      <c r="K9" s="11">
        <f t="shared" si="6"/>
        <v>0</v>
      </c>
      <c r="L9" s="11">
        <f t="shared" si="4"/>
        <v>0</v>
      </c>
      <c r="M9" s="11">
        <f t="shared" si="5"/>
        <v>0</v>
      </c>
      <c r="N9" s="26">
        <f>_xlfn.STDEV.P(M8:M10)</f>
        <v>0</v>
      </c>
    </row>
    <row r="10" spans="1:15" s="10" customFormat="1" x14ac:dyDescent="0.25">
      <c r="A10" s="10" t="s">
        <v>404</v>
      </c>
      <c r="B10" s="10">
        <v>3.4935999999999998</v>
      </c>
      <c r="C10" s="10">
        <v>4.8662000000000001</v>
      </c>
      <c r="D10" s="10">
        <v>3.4975000000000001</v>
      </c>
      <c r="E10" s="10">
        <v>0</v>
      </c>
      <c r="F10" s="23" t="s">
        <v>15</v>
      </c>
      <c r="G10" s="10">
        <f t="shared" si="0"/>
        <v>3.9000000000002366E-3</v>
      </c>
      <c r="H10" s="10">
        <f t="shared" si="1"/>
        <v>1.3687</v>
      </c>
      <c r="I10" s="11">
        <f t="shared" si="2"/>
        <v>9.9915099999999999E-4</v>
      </c>
      <c r="J10" s="11">
        <f t="shared" si="3"/>
        <v>1.1328242630385486E-5</v>
      </c>
      <c r="K10" s="11">
        <f t="shared" si="6"/>
        <v>0</v>
      </c>
      <c r="L10" s="11">
        <f t="shared" si="4"/>
        <v>0</v>
      </c>
      <c r="M10" s="11">
        <f t="shared" si="5"/>
        <v>0</v>
      </c>
    </row>
    <row r="11" spans="1:15" s="12" customFormat="1" x14ac:dyDescent="0.25">
      <c r="A11" s="12" t="s">
        <v>405</v>
      </c>
      <c r="B11" s="12">
        <v>3.5156000000000001</v>
      </c>
      <c r="C11" s="12">
        <v>4.9130000000000003</v>
      </c>
      <c r="D11" s="12">
        <v>3.5194000000000001</v>
      </c>
      <c r="E11" s="12">
        <v>0.29470000000000002</v>
      </c>
      <c r="F11" s="22">
        <v>6.0220000000000003E+23</v>
      </c>
      <c r="G11" s="12">
        <f t="shared" si="0"/>
        <v>3.8000000000000256E-3</v>
      </c>
      <c r="H11" s="12">
        <f t="shared" si="1"/>
        <v>1.3936000000000002</v>
      </c>
      <c r="I11" s="13">
        <f t="shared" si="2"/>
        <v>1.0173280000000001E-3</v>
      </c>
      <c r="J11" s="13">
        <f t="shared" si="3"/>
        <v>1.1534331065759637E-5</v>
      </c>
      <c r="K11" s="13">
        <f t="shared" si="6"/>
        <v>2.832639470899471E-7</v>
      </c>
      <c r="L11" s="13">
        <f t="shared" si="4"/>
        <v>1.3319070792169313E-5</v>
      </c>
      <c r="M11" s="13">
        <f t="shared" si="5"/>
        <v>0.35050186295182167</v>
      </c>
      <c r="N11" s="12">
        <f>AVERAGE(M11:M13)</f>
        <v>0.34545232143165644</v>
      </c>
    </row>
    <row r="12" spans="1:15" s="12" customFormat="1" x14ac:dyDescent="0.25">
      <c r="A12" s="12" t="s">
        <v>406</v>
      </c>
      <c r="B12" s="12">
        <v>3.5762</v>
      </c>
      <c r="C12" s="12">
        <v>4.8502000000000001</v>
      </c>
      <c r="D12" s="12">
        <v>3.5798000000000001</v>
      </c>
      <c r="E12" s="12">
        <v>0.29010000000000002</v>
      </c>
      <c r="F12" s="24"/>
      <c r="G12" s="12">
        <f t="shared" si="0"/>
        <v>3.6000000000000476E-3</v>
      </c>
      <c r="H12" s="12">
        <f t="shared" si="1"/>
        <v>1.2704</v>
      </c>
      <c r="I12" s="13">
        <f t="shared" si="2"/>
        <v>9.2739199999999997E-4</v>
      </c>
      <c r="J12" s="13">
        <f t="shared" si="3"/>
        <v>1.0514648526077097E-5</v>
      </c>
      <c r="K12" s="13">
        <f t="shared" si="6"/>
        <v>2.5419162811791387E-7</v>
      </c>
      <c r="L12" s="13">
        <f t="shared" si="4"/>
        <v>1.1952090354104312E-5</v>
      </c>
      <c r="M12" s="13">
        <f t="shared" si="5"/>
        <v>0.33200250983622648</v>
      </c>
      <c r="N12" s="12">
        <f>_xlfn.STDEV.P(M11:M13)</f>
        <v>9.6083269243197079E-3</v>
      </c>
    </row>
    <row r="13" spans="1:15" s="12" customFormat="1" x14ac:dyDescent="0.25">
      <c r="A13" s="12" t="s">
        <v>407</v>
      </c>
      <c r="B13" s="12">
        <v>3.5423</v>
      </c>
      <c r="C13" s="12">
        <v>4.9412000000000003</v>
      </c>
      <c r="D13" s="12">
        <v>3.5455999999999999</v>
      </c>
      <c r="E13" s="12">
        <v>0.25800000000000001</v>
      </c>
      <c r="F13" s="24"/>
      <c r="G13" s="12">
        <f t="shared" si="0"/>
        <v>3.2999999999998586E-3</v>
      </c>
      <c r="H13" s="12">
        <f t="shared" si="1"/>
        <v>1.3956000000000004</v>
      </c>
      <c r="I13" s="13">
        <f t="shared" si="2"/>
        <v>1.0187880000000003E-3</v>
      </c>
      <c r="J13" s="13">
        <f t="shared" si="3"/>
        <v>1.1550884353741499E-5</v>
      </c>
      <c r="K13" s="13">
        <f t="shared" si="6"/>
        <v>2.4834401360544222E-7</v>
      </c>
      <c r="L13" s="13">
        <f t="shared" si="4"/>
        <v>1.1677135519727895E-5</v>
      </c>
      <c r="M13" s="13">
        <f t="shared" si="5"/>
        <v>0.35385259150692105</v>
      </c>
    </row>
    <row r="14" spans="1:15" s="14" customFormat="1" x14ac:dyDescent="0.25">
      <c r="F14" s="24"/>
      <c r="G14" s="14">
        <f t="shared" si="0"/>
        <v>0</v>
      </c>
      <c r="H14" s="14">
        <f t="shared" si="1"/>
        <v>0</v>
      </c>
      <c r="I14" s="15">
        <f t="shared" si="2"/>
        <v>0</v>
      </c>
      <c r="J14" s="15">
        <f t="shared" si="3"/>
        <v>0</v>
      </c>
      <c r="K14" s="15">
        <f t="shared" si="6"/>
        <v>0</v>
      </c>
      <c r="L14" s="15">
        <f t="shared" si="4"/>
        <v>0</v>
      </c>
      <c r="M14" s="15" t="e">
        <f t="shared" si="5"/>
        <v>#DIV/0!</v>
      </c>
      <c r="N14" s="14" t="e">
        <f>AVERAGE(M14:M16)</f>
        <v>#DIV/0!</v>
      </c>
    </row>
    <row r="15" spans="1:15" s="14" customFormat="1" x14ac:dyDescent="0.25">
      <c r="F15" s="24"/>
      <c r="G15" s="14">
        <f t="shared" si="0"/>
        <v>0</v>
      </c>
      <c r="H15" s="14">
        <f t="shared" si="1"/>
        <v>0</v>
      </c>
      <c r="I15" s="15">
        <f t="shared" si="2"/>
        <v>0</v>
      </c>
      <c r="J15" s="15">
        <f t="shared" si="3"/>
        <v>0</v>
      </c>
      <c r="K15" s="15">
        <f t="shared" si="6"/>
        <v>0</v>
      </c>
      <c r="L15" s="15">
        <f t="shared" si="4"/>
        <v>0</v>
      </c>
      <c r="M15" s="15" t="e">
        <f t="shared" si="5"/>
        <v>#DIV/0!</v>
      </c>
      <c r="N15" s="14" t="e">
        <f>_xlfn.STDEV.P(M14:M16)</f>
        <v>#DIV/0!</v>
      </c>
    </row>
    <row r="16" spans="1:15" s="14" customFormat="1" x14ac:dyDescent="0.25">
      <c r="F16" s="24"/>
      <c r="G16" s="14">
        <f t="shared" si="0"/>
        <v>0</v>
      </c>
      <c r="H16" s="14">
        <f t="shared" si="1"/>
        <v>0</v>
      </c>
      <c r="I16" s="15">
        <f t="shared" si="2"/>
        <v>0</v>
      </c>
      <c r="J16" s="15">
        <f t="shared" si="3"/>
        <v>0</v>
      </c>
      <c r="K16" s="15">
        <f t="shared" si="6"/>
        <v>0</v>
      </c>
      <c r="L16" s="15">
        <f t="shared" si="4"/>
        <v>0</v>
      </c>
      <c r="M16" s="15" t="e">
        <f t="shared" si="5"/>
        <v>#DIV/0!</v>
      </c>
    </row>
    <row r="17" spans="5:14" s="16" customFormat="1" x14ac:dyDescent="0.25">
      <c r="F17" s="24"/>
      <c r="G17" s="16">
        <f t="shared" si="0"/>
        <v>0</v>
      </c>
      <c r="H17" s="16">
        <f t="shared" si="1"/>
        <v>0</v>
      </c>
      <c r="I17" s="17">
        <f t="shared" si="2"/>
        <v>0</v>
      </c>
      <c r="J17" s="17">
        <f t="shared" si="3"/>
        <v>0</v>
      </c>
      <c r="K17" s="17">
        <f t="shared" si="6"/>
        <v>0</v>
      </c>
      <c r="L17" s="17">
        <f t="shared" si="4"/>
        <v>0</v>
      </c>
      <c r="M17" s="17" t="e">
        <f t="shared" si="5"/>
        <v>#DIV/0!</v>
      </c>
      <c r="N17" s="20" t="e">
        <f>AVERAGE(M17:M19)</f>
        <v>#DIV/0!</v>
      </c>
    </row>
    <row r="18" spans="5:14" s="16" customFormat="1" x14ac:dyDescent="0.25">
      <c r="F18" s="24"/>
      <c r="G18" s="16">
        <f t="shared" si="0"/>
        <v>0</v>
      </c>
      <c r="H18" s="16">
        <f t="shared" si="1"/>
        <v>0</v>
      </c>
      <c r="I18" s="17">
        <f t="shared" si="2"/>
        <v>0</v>
      </c>
      <c r="J18" s="17">
        <f t="shared" si="3"/>
        <v>0</v>
      </c>
      <c r="K18" s="17">
        <f t="shared" si="6"/>
        <v>0</v>
      </c>
      <c r="L18" s="17">
        <f t="shared" si="4"/>
        <v>0</v>
      </c>
      <c r="M18" s="17" t="e">
        <f t="shared" si="5"/>
        <v>#DIV/0!</v>
      </c>
      <c r="N18" s="20" t="e">
        <f>_xlfn.STDEV.P(M17:M19)</f>
        <v>#DIV/0!</v>
      </c>
    </row>
    <row r="19" spans="5:14" s="16" customFormat="1" x14ac:dyDescent="0.25">
      <c r="E19" s="30"/>
      <c r="F19" s="38"/>
      <c r="G19" s="34">
        <f t="shared" si="0"/>
        <v>0</v>
      </c>
      <c r="H19" s="16">
        <f t="shared" si="1"/>
        <v>0</v>
      </c>
      <c r="I19" s="17">
        <f t="shared" si="2"/>
        <v>0</v>
      </c>
      <c r="J19" s="17">
        <f t="shared" si="3"/>
        <v>0</v>
      </c>
      <c r="K19" s="17">
        <f t="shared" si="6"/>
        <v>0</v>
      </c>
      <c r="L19" s="17">
        <f t="shared" si="4"/>
        <v>0</v>
      </c>
      <c r="M19" s="17" t="e">
        <f t="shared" si="5"/>
        <v>#DIV/0!</v>
      </c>
    </row>
    <row r="20" spans="5:14" s="29" customFormat="1" x14ac:dyDescent="0.25">
      <c r="E20" s="31"/>
      <c r="F20" s="38"/>
      <c r="G20" s="35">
        <f t="shared" si="0"/>
        <v>0</v>
      </c>
      <c r="H20" s="29">
        <f t="shared" si="1"/>
        <v>0</v>
      </c>
      <c r="I20" s="29">
        <f t="shared" si="2"/>
        <v>0</v>
      </c>
      <c r="J20" s="29">
        <f t="shared" si="3"/>
        <v>0</v>
      </c>
      <c r="K20" s="29">
        <f t="shared" si="6"/>
        <v>0</v>
      </c>
      <c r="L20" s="29">
        <f t="shared" si="4"/>
        <v>0</v>
      </c>
      <c r="M20" s="29" t="e">
        <f t="shared" si="5"/>
        <v>#DIV/0!</v>
      </c>
      <c r="N20" s="39" t="e">
        <f>AVERAGE(M20:M22)</f>
        <v>#DIV/0!</v>
      </c>
    </row>
    <row r="21" spans="5:14" s="29" customFormat="1" x14ac:dyDescent="0.25">
      <c r="E21" s="31"/>
      <c r="F21" s="38"/>
      <c r="G21" s="35">
        <f t="shared" si="0"/>
        <v>0</v>
      </c>
      <c r="H21" s="29">
        <f t="shared" si="1"/>
        <v>0</v>
      </c>
      <c r="I21" s="29">
        <f t="shared" si="2"/>
        <v>0</v>
      </c>
      <c r="J21" s="29">
        <f t="shared" si="3"/>
        <v>0</v>
      </c>
      <c r="K21" s="29">
        <f t="shared" si="6"/>
        <v>0</v>
      </c>
      <c r="L21" s="29">
        <f t="shared" si="4"/>
        <v>0</v>
      </c>
      <c r="M21" s="29" t="e">
        <f t="shared" si="5"/>
        <v>#DIV/0!</v>
      </c>
      <c r="N21" s="39" t="e">
        <f>_xlfn.STDEV.P(M20:M22)</f>
        <v>#DIV/0!</v>
      </c>
    </row>
    <row r="22" spans="5:14" s="29" customFormat="1" x14ac:dyDescent="0.25">
      <c r="E22" s="31"/>
      <c r="F22" s="38"/>
      <c r="G22" s="35">
        <f t="shared" si="0"/>
        <v>0</v>
      </c>
      <c r="H22" s="29">
        <f t="shared" si="1"/>
        <v>0</v>
      </c>
      <c r="I22" s="29">
        <f t="shared" si="2"/>
        <v>0</v>
      </c>
      <c r="J22" s="29">
        <f t="shared" si="3"/>
        <v>0</v>
      </c>
      <c r="K22" s="29">
        <f t="shared" si="6"/>
        <v>0</v>
      </c>
      <c r="L22" s="29">
        <f t="shared" si="4"/>
        <v>0</v>
      </c>
      <c r="M22" s="29" t="e">
        <f t="shared" si="5"/>
        <v>#DIV/0!</v>
      </c>
    </row>
    <row r="23" spans="5:14" s="27" customFormat="1" x14ac:dyDescent="0.25">
      <c r="E23" s="32"/>
      <c r="F23" s="38"/>
      <c r="G23" s="36">
        <f t="shared" si="0"/>
        <v>0</v>
      </c>
      <c r="H23" s="27">
        <f t="shared" si="1"/>
        <v>0</v>
      </c>
      <c r="I23" s="27">
        <f t="shared" si="2"/>
        <v>0</v>
      </c>
      <c r="J23" s="27">
        <f t="shared" si="3"/>
        <v>0</v>
      </c>
      <c r="K23" s="27">
        <f t="shared" si="6"/>
        <v>0</v>
      </c>
      <c r="L23" s="27">
        <f t="shared" si="4"/>
        <v>0</v>
      </c>
      <c r="M23" s="27" t="e">
        <f t="shared" si="5"/>
        <v>#DIV/0!</v>
      </c>
      <c r="N23" s="40" t="e">
        <f>AVERAGE(M23:M25)</f>
        <v>#DIV/0!</v>
      </c>
    </row>
    <row r="24" spans="5:14" s="27" customFormat="1" x14ac:dyDescent="0.25">
      <c r="E24" s="32"/>
      <c r="F24" s="38"/>
      <c r="G24" s="36">
        <f t="shared" si="0"/>
        <v>0</v>
      </c>
      <c r="H24" s="27">
        <f t="shared" si="1"/>
        <v>0</v>
      </c>
      <c r="I24" s="27">
        <f t="shared" si="2"/>
        <v>0</v>
      </c>
      <c r="J24" s="27">
        <f t="shared" si="3"/>
        <v>0</v>
      </c>
      <c r="K24" s="27">
        <f t="shared" si="6"/>
        <v>0</v>
      </c>
      <c r="L24" s="27">
        <f t="shared" si="4"/>
        <v>0</v>
      </c>
      <c r="M24" s="27" t="e">
        <f t="shared" si="5"/>
        <v>#DIV/0!</v>
      </c>
      <c r="N24" s="40" t="e">
        <f>_xlfn.STDEV.P(M23:M25)</f>
        <v>#DIV/0!</v>
      </c>
    </row>
    <row r="25" spans="5:14" s="27" customFormat="1" x14ac:dyDescent="0.25">
      <c r="E25" s="32"/>
      <c r="F25" s="38"/>
      <c r="G25" s="36">
        <f t="shared" si="0"/>
        <v>0</v>
      </c>
      <c r="H25" s="27">
        <f t="shared" si="1"/>
        <v>0</v>
      </c>
      <c r="I25" s="27">
        <f t="shared" si="2"/>
        <v>0</v>
      </c>
      <c r="J25" s="27">
        <f t="shared" si="3"/>
        <v>0</v>
      </c>
      <c r="K25" s="27">
        <f t="shared" si="6"/>
        <v>0</v>
      </c>
      <c r="L25" s="27">
        <f t="shared" si="4"/>
        <v>0</v>
      </c>
      <c r="M25" s="27" t="e">
        <f t="shared" si="5"/>
        <v>#DIV/0!</v>
      </c>
    </row>
    <row r="26" spans="5:14" s="43" customFormat="1" x14ac:dyDescent="0.25">
      <c r="F26" s="38"/>
      <c r="G26" s="43">
        <f t="shared" si="0"/>
        <v>0</v>
      </c>
      <c r="H26" s="43">
        <f t="shared" si="1"/>
        <v>0</v>
      </c>
      <c r="I26" s="43">
        <f t="shared" si="2"/>
        <v>0</v>
      </c>
      <c r="J26" s="43">
        <f t="shared" si="3"/>
        <v>0</v>
      </c>
      <c r="K26" s="43">
        <f t="shared" si="6"/>
        <v>0</v>
      </c>
      <c r="L26" s="43">
        <f t="shared" si="4"/>
        <v>0</v>
      </c>
      <c r="M26" s="43" t="e">
        <f t="shared" si="5"/>
        <v>#DIV/0!</v>
      </c>
      <c r="N26" s="43" t="e">
        <f>AVERAGE(M26:M28)</f>
        <v>#DIV/0!</v>
      </c>
    </row>
    <row r="27" spans="5:14" s="43" customFormat="1" x14ac:dyDescent="0.25">
      <c r="F27" s="38"/>
      <c r="G27" s="43">
        <f t="shared" si="0"/>
        <v>0</v>
      </c>
      <c r="H27" s="43">
        <f t="shared" si="1"/>
        <v>0</v>
      </c>
      <c r="I27" s="43">
        <f t="shared" si="2"/>
        <v>0</v>
      </c>
      <c r="J27" s="43">
        <f t="shared" si="3"/>
        <v>0</v>
      </c>
      <c r="K27" s="43">
        <f t="shared" si="6"/>
        <v>0</v>
      </c>
      <c r="L27" s="43">
        <f t="shared" si="4"/>
        <v>0</v>
      </c>
      <c r="M27" s="43" t="e">
        <f t="shared" si="5"/>
        <v>#DIV/0!</v>
      </c>
      <c r="N27" s="43" t="e">
        <f>STDEV(M26:M28)</f>
        <v>#DIV/0!</v>
      </c>
    </row>
    <row r="28" spans="5:14" s="43" customFormat="1" x14ac:dyDescent="0.25">
      <c r="F28" s="38"/>
      <c r="G28" s="43">
        <f t="shared" si="0"/>
        <v>0</v>
      </c>
      <c r="H28" s="43">
        <f t="shared" si="1"/>
        <v>0</v>
      </c>
      <c r="I28" s="43">
        <f t="shared" si="2"/>
        <v>0</v>
      </c>
      <c r="J28" s="43">
        <f t="shared" si="3"/>
        <v>0</v>
      </c>
      <c r="K28" s="43">
        <f t="shared" si="6"/>
        <v>0</v>
      </c>
      <c r="L28" s="43">
        <f t="shared" si="4"/>
        <v>0</v>
      </c>
      <c r="M28" s="43" t="e">
        <f t="shared" si="5"/>
        <v>#DIV/0!</v>
      </c>
    </row>
    <row r="29" spans="5:14" s="42" customFormat="1" x14ac:dyDescent="0.25">
      <c r="F29" s="38"/>
      <c r="G29" s="42">
        <f t="shared" si="0"/>
        <v>0</v>
      </c>
      <c r="H29" s="42">
        <f t="shared" si="1"/>
        <v>0</v>
      </c>
      <c r="I29" s="42">
        <f t="shared" si="2"/>
        <v>0</v>
      </c>
      <c r="J29" s="42">
        <f t="shared" si="3"/>
        <v>0</v>
      </c>
      <c r="K29" s="42">
        <f t="shared" si="6"/>
        <v>0</v>
      </c>
      <c r="L29" s="42">
        <f t="shared" si="4"/>
        <v>0</v>
      </c>
      <c r="M29" s="42" t="e">
        <f t="shared" si="5"/>
        <v>#DIV/0!</v>
      </c>
      <c r="N29" s="42" t="e">
        <f>AVERAGE(M29:M31)</f>
        <v>#DIV/0!</v>
      </c>
    </row>
    <row r="30" spans="5:14" s="42" customFormat="1" x14ac:dyDescent="0.25">
      <c r="F30" s="38"/>
      <c r="G30" s="42">
        <f t="shared" si="0"/>
        <v>0</v>
      </c>
      <c r="H30" s="42">
        <f t="shared" si="1"/>
        <v>0</v>
      </c>
      <c r="I30" s="42">
        <f t="shared" si="2"/>
        <v>0</v>
      </c>
      <c r="J30" s="42">
        <f t="shared" si="3"/>
        <v>0</v>
      </c>
      <c r="K30" s="42">
        <f t="shared" si="6"/>
        <v>0</v>
      </c>
      <c r="L30" s="42">
        <f t="shared" si="4"/>
        <v>0</v>
      </c>
      <c r="M30" s="42" t="e">
        <f t="shared" si="5"/>
        <v>#DIV/0!</v>
      </c>
      <c r="N30" s="42" t="e">
        <f>STDEV(M29:M31)</f>
        <v>#DIV/0!</v>
      </c>
    </row>
    <row r="31" spans="5:14" s="42" customFormat="1" x14ac:dyDescent="0.25">
      <c r="F31" s="38"/>
      <c r="G31" s="42">
        <f t="shared" si="0"/>
        <v>0</v>
      </c>
      <c r="H31" s="42">
        <f t="shared" si="1"/>
        <v>0</v>
      </c>
      <c r="I31" s="42">
        <f t="shared" si="2"/>
        <v>0</v>
      </c>
      <c r="J31" s="42">
        <f t="shared" si="3"/>
        <v>0</v>
      </c>
      <c r="K31" s="42">
        <f t="shared" si="6"/>
        <v>0</v>
      </c>
      <c r="L31" s="42">
        <f t="shared" si="4"/>
        <v>0</v>
      </c>
      <c r="M31" s="42" t="e">
        <f t="shared" si="5"/>
        <v>#DIV/0!</v>
      </c>
    </row>
  </sheetData>
  <phoneticPr fontId="5" type="noConversion"/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CDFA47-DEEB-46F1-A86A-87598F63316E}">
  <dimension ref="A1:O19"/>
  <sheetViews>
    <sheetView workbookViewId="0">
      <selection sqref="A1:XFD1048576"/>
    </sheetView>
  </sheetViews>
  <sheetFormatPr defaultRowHeight="15" x14ac:dyDescent="0.25"/>
  <cols>
    <col min="1" max="1" width="18.42578125" customWidth="1"/>
    <col min="2" max="2" width="18" customWidth="1"/>
    <col min="3" max="3" width="20.28515625" customWidth="1"/>
    <col min="4" max="4" width="17" customWidth="1"/>
    <col min="5" max="5" width="15.85546875" customWidth="1"/>
    <col min="6" max="6" width="21.5703125" customWidth="1"/>
    <col min="7" max="7" width="12.42578125" customWidth="1"/>
    <col min="8" max="8" width="22" customWidth="1"/>
    <col min="11" max="11" width="19.28515625" customWidth="1"/>
    <col min="12" max="12" width="19.140625" customWidth="1"/>
    <col min="13" max="13" width="25.7109375" customWidth="1"/>
    <col min="14" max="14" width="17.85546875" customWidth="1"/>
  </cols>
  <sheetData>
    <row r="1" spans="1:15" ht="22.5" customHeight="1" x14ac:dyDescent="0.25">
      <c r="A1" s="1" t="s">
        <v>2</v>
      </c>
      <c r="B1" s="2" t="s">
        <v>12</v>
      </c>
      <c r="C1" s="2" t="s">
        <v>1</v>
      </c>
      <c r="D1" s="2" t="s">
        <v>0</v>
      </c>
      <c r="E1" s="2" t="s">
        <v>7</v>
      </c>
      <c r="F1" s="3" t="s">
        <v>3</v>
      </c>
      <c r="G1" s="4" t="s">
        <v>4</v>
      </c>
      <c r="H1" s="4" t="s">
        <v>17</v>
      </c>
      <c r="I1" s="4" t="s">
        <v>5</v>
      </c>
      <c r="J1" s="4" t="s">
        <v>6</v>
      </c>
      <c r="K1" s="4" t="s">
        <v>8</v>
      </c>
      <c r="L1" s="4" t="s">
        <v>9</v>
      </c>
      <c r="M1" s="4" t="s">
        <v>10</v>
      </c>
      <c r="N1" s="19" t="s">
        <v>35</v>
      </c>
      <c r="O1" s="18"/>
    </row>
    <row r="2" spans="1:15" s="5" customFormat="1" x14ac:dyDescent="0.25">
      <c r="A2" s="5" t="s">
        <v>129</v>
      </c>
      <c r="B2" s="5">
        <v>3.5951</v>
      </c>
      <c r="C2" s="44">
        <v>4.7114000000000003</v>
      </c>
      <c r="D2" s="5">
        <v>3.5994999999999999</v>
      </c>
      <c r="E2" s="5">
        <v>0.22919999999999999</v>
      </c>
      <c r="F2" s="21" t="s">
        <v>16</v>
      </c>
      <c r="G2" s="5">
        <f>D2-B2</f>
        <v>4.3999999999999595E-3</v>
      </c>
      <c r="H2" s="5">
        <f>C2-B2-G2</f>
        <v>1.1119000000000003</v>
      </c>
      <c r="I2" s="6">
        <f>(H2*$F$3)/100</f>
        <v>3.1874837300000013E-4</v>
      </c>
      <c r="J2" s="6">
        <f>I2/$F$9</f>
        <v>3.6139271315192758E-6</v>
      </c>
      <c r="K2" s="6">
        <f>E2*J2/12</f>
        <v>6.9026008212018158E-8</v>
      </c>
      <c r="L2" s="6">
        <f>K2*$F$7</f>
        <v>3.2456029061290938E-6</v>
      </c>
      <c r="M2" s="6">
        <f>(L2/G2)*100</f>
        <v>7.3763702412025539E-2</v>
      </c>
      <c r="N2" s="5">
        <f>AVERAGE(M2:M4)</f>
        <v>6.8354895034173344E-2</v>
      </c>
    </row>
    <row r="3" spans="1:15" s="5" customFormat="1" x14ac:dyDescent="0.25">
      <c r="A3" s="5" t="s">
        <v>130</v>
      </c>
      <c r="B3" s="5">
        <v>3.5861000000000001</v>
      </c>
      <c r="C3" s="5">
        <v>4.7873000000000001</v>
      </c>
      <c r="D3" s="5">
        <v>3.5916999999999999</v>
      </c>
      <c r="E3" s="5">
        <v>0.2072</v>
      </c>
      <c r="F3" s="22">
        <v>2.8667000000000002E-2</v>
      </c>
      <c r="G3" s="5">
        <f t="shared" ref="G3:G19" si="0">D3-B3</f>
        <v>5.5999999999998273E-3</v>
      </c>
      <c r="H3" s="5">
        <f t="shared" ref="H3:H19" si="1">C3-B3-G3</f>
        <v>1.1956000000000002</v>
      </c>
      <c r="I3" s="6">
        <f t="shared" ref="I3:I19" si="2">(H3*$F$3)/100</f>
        <v>3.427426520000001E-4</v>
      </c>
      <c r="J3" s="6">
        <f t="shared" ref="J3:J19" si="3">I3/$F$9</f>
        <v>3.8859711111111117E-6</v>
      </c>
      <c r="K3" s="6">
        <f t="shared" ref="K3:K19" si="4">E3*J3/12</f>
        <v>6.7097767851851861E-8</v>
      </c>
      <c r="L3" s="6">
        <f t="shared" ref="L3:L19" si="5">K3*$F$7</f>
        <v>3.1549370443940746E-6</v>
      </c>
      <c r="M3" s="6">
        <f t="shared" ref="M3:M19" si="6">(L3/G3)*100</f>
        <v>5.6338161507038784E-2</v>
      </c>
      <c r="N3" s="5">
        <f>_xlfn.STDEV.P(M2:M4)</f>
        <v>8.5112037908323963E-3</v>
      </c>
    </row>
    <row r="4" spans="1:15" s="5" customFormat="1" x14ac:dyDescent="0.25">
      <c r="A4" s="5" t="s">
        <v>131</v>
      </c>
      <c r="B4" s="5">
        <v>3.5537999999999998</v>
      </c>
      <c r="C4" s="5">
        <v>4.8250000000000002</v>
      </c>
      <c r="D4" s="5">
        <v>3.5577999999999999</v>
      </c>
      <c r="E4" s="5">
        <v>0.18579999999999999</v>
      </c>
      <c r="F4" s="23"/>
      <c r="G4" s="5">
        <f t="shared" si="0"/>
        <v>4.0000000000000036E-3</v>
      </c>
      <c r="H4" s="5">
        <f t="shared" si="1"/>
        <v>1.2672000000000003</v>
      </c>
      <c r="I4" s="6">
        <f t="shared" si="2"/>
        <v>3.6326822400000011E-4</v>
      </c>
      <c r="J4" s="6">
        <f t="shared" si="3"/>
        <v>4.1186873469387765E-6</v>
      </c>
      <c r="K4" s="6">
        <f t="shared" si="4"/>
        <v>6.377100908843539E-8</v>
      </c>
      <c r="L4" s="6">
        <f t="shared" si="5"/>
        <v>2.9985128473382324E-6</v>
      </c>
      <c r="M4" s="6">
        <f t="shared" si="6"/>
        <v>7.4962821183455736E-2</v>
      </c>
      <c r="N4" s="7"/>
    </row>
    <row r="5" spans="1:15" s="8" customFormat="1" x14ac:dyDescent="0.25">
      <c r="A5" s="8" t="s">
        <v>132</v>
      </c>
      <c r="B5" s="8">
        <v>3.5588000000000002</v>
      </c>
      <c r="C5" s="8">
        <v>4.7393999999999998</v>
      </c>
      <c r="D5" s="8">
        <v>3.5636000000000001</v>
      </c>
      <c r="E5" s="8">
        <v>0.1173</v>
      </c>
      <c r="F5" s="24"/>
      <c r="G5" s="8">
        <f t="shared" si="0"/>
        <v>4.7999999999999154E-3</v>
      </c>
      <c r="H5" s="8">
        <f t="shared" si="1"/>
        <v>1.1757999999999997</v>
      </c>
      <c r="I5" s="9">
        <f t="shared" si="2"/>
        <v>3.3706658599999995E-4</v>
      </c>
      <c r="J5" s="9">
        <f t="shared" si="3"/>
        <v>3.821616621315192E-6</v>
      </c>
      <c r="K5" s="9">
        <f t="shared" si="4"/>
        <v>3.7356302473356002E-8</v>
      </c>
      <c r="L5" s="9">
        <f t="shared" si="5"/>
        <v>1.7564933422971993E-6</v>
      </c>
      <c r="M5" s="9">
        <f t="shared" si="6"/>
        <v>3.6593611297858965E-2</v>
      </c>
      <c r="N5" s="8">
        <f>AVERAGE(M5:M7)</f>
        <v>4.0173058948057026E-2</v>
      </c>
    </row>
    <row r="6" spans="1:15" s="8" customFormat="1" x14ac:dyDescent="0.25">
      <c r="A6" s="8" t="s">
        <v>133</v>
      </c>
      <c r="B6" s="8">
        <v>3.6046999999999998</v>
      </c>
      <c r="C6" s="8">
        <v>4.6151</v>
      </c>
      <c r="D6" s="8">
        <v>3.6089000000000002</v>
      </c>
      <c r="E6" s="8">
        <v>0.11799999999999999</v>
      </c>
      <c r="F6" s="23" t="s">
        <v>13</v>
      </c>
      <c r="G6" s="8">
        <f t="shared" si="0"/>
        <v>4.2000000000004256E-3</v>
      </c>
      <c r="H6" s="8">
        <f t="shared" si="1"/>
        <v>1.0061999999999998</v>
      </c>
      <c r="I6" s="9">
        <f t="shared" si="2"/>
        <v>2.8844735399999994E-4</v>
      </c>
      <c r="J6" s="9">
        <f t="shared" si="3"/>
        <v>3.2703781632653053E-6</v>
      </c>
      <c r="K6" s="9">
        <f t="shared" si="4"/>
        <v>3.2158718605442163E-8</v>
      </c>
      <c r="L6" s="9">
        <f t="shared" si="5"/>
        <v>1.5121029488278906E-6</v>
      </c>
      <c r="M6" s="9">
        <f t="shared" si="6"/>
        <v>3.6002451162565174E-2</v>
      </c>
      <c r="N6" s="8">
        <f>_xlfn.STDEV.P(M5:M7)</f>
        <v>5.4854283952176629E-3</v>
      </c>
    </row>
    <row r="7" spans="1:15" s="8" customFormat="1" x14ac:dyDescent="0.25">
      <c r="A7" s="8" t="s">
        <v>134</v>
      </c>
      <c r="B7" s="8">
        <v>3.5396999999999998</v>
      </c>
      <c r="C7" s="8">
        <v>4.6063999999999998</v>
      </c>
      <c r="D7" s="8">
        <v>3.5449999999999999</v>
      </c>
      <c r="E7" s="8">
        <v>0.18790000000000001</v>
      </c>
      <c r="F7" s="24">
        <v>47.02</v>
      </c>
      <c r="G7" s="8">
        <f t="shared" si="0"/>
        <v>5.3000000000000824E-3</v>
      </c>
      <c r="H7" s="8">
        <f t="shared" si="1"/>
        <v>1.0613999999999999</v>
      </c>
      <c r="I7" s="9">
        <f t="shared" si="2"/>
        <v>3.0427153799999997E-4</v>
      </c>
      <c r="J7" s="9">
        <f t="shared" si="3"/>
        <v>3.4497906802721085E-6</v>
      </c>
      <c r="K7" s="9">
        <f t="shared" si="4"/>
        <v>5.4017972401927436E-8</v>
      </c>
      <c r="L7" s="9">
        <f t="shared" si="5"/>
        <v>2.5399250623386282E-6</v>
      </c>
      <c r="M7" s="9">
        <f t="shared" si="6"/>
        <v>4.7923114383746954E-2</v>
      </c>
    </row>
    <row r="8" spans="1:15" s="10" customFormat="1" x14ac:dyDescent="0.25">
      <c r="A8" s="10" t="s">
        <v>135</v>
      </c>
      <c r="B8" s="10">
        <v>3.5627</v>
      </c>
      <c r="C8" s="10">
        <v>4.6289999999999996</v>
      </c>
      <c r="D8" s="10">
        <v>3.5703999999999998</v>
      </c>
      <c r="E8" s="10">
        <v>0.41770000000000002</v>
      </c>
      <c r="F8" s="23" t="s">
        <v>14</v>
      </c>
      <c r="G8" s="10">
        <f t="shared" si="0"/>
        <v>7.6999999999998181E-3</v>
      </c>
      <c r="H8" s="10">
        <f t="shared" si="1"/>
        <v>1.0585999999999998</v>
      </c>
      <c r="I8" s="11">
        <f t="shared" si="2"/>
        <v>3.0346886199999996E-4</v>
      </c>
      <c r="J8" s="11">
        <f t="shared" si="3"/>
        <v>3.4406900453514735E-6</v>
      </c>
      <c r="K8" s="11">
        <f t="shared" si="4"/>
        <v>1.1976468599527587E-7</v>
      </c>
      <c r="L8" s="11">
        <f t="shared" si="5"/>
        <v>5.631335535497872E-6</v>
      </c>
      <c r="M8" s="11">
        <f t="shared" si="6"/>
        <v>7.3134227733740315E-2</v>
      </c>
      <c r="N8" s="5">
        <f>AVERAGE(M8:M10)</f>
        <v>0.11441409427331545</v>
      </c>
    </row>
    <row r="9" spans="1:15" s="10" customFormat="1" x14ac:dyDescent="0.25">
      <c r="A9" s="10" t="s">
        <v>136</v>
      </c>
      <c r="B9" s="10">
        <v>3.5724</v>
      </c>
      <c r="C9" s="10">
        <v>4.5427</v>
      </c>
      <c r="D9" s="10">
        <v>3.5785999999999998</v>
      </c>
      <c r="E9" s="10">
        <v>0.64119999999999999</v>
      </c>
      <c r="F9" s="25">
        <v>88.2</v>
      </c>
      <c r="G9" s="10">
        <f t="shared" si="0"/>
        <v>6.1999999999997613E-3</v>
      </c>
      <c r="H9" s="10">
        <f t="shared" si="1"/>
        <v>0.96410000000000018</v>
      </c>
      <c r="I9" s="11">
        <f t="shared" si="2"/>
        <v>2.7637854700000007E-4</v>
      </c>
      <c r="J9" s="11">
        <f t="shared" si="3"/>
        <v>3.1335436167800462E-6</v>
      </c>
      <c r="K9" s="11">
        <f t="shared" si="4"/>
        <v>1.6743568058994714E-7</v>
      </c>
      <c r="L9" s="11">
        <f t="shared" si="5"/>
        <v>7.8728257013393148E-6</v>
      </c>
      <c r="M9" s="11">
        <f t="shared" si="6"/>
        <v>0.12698105969902609</v>
      </c>
      <c r="N9" s="5">
        <f>_xlfn.STDEV.P(M8:M10)</f>
        <v>2.992427493920111E-2</v>
      </c>
    </row>
    <row r="10" spans="1:15" s="10" customFormat="1" x14ac:dyDescent="0.25">
      <c r="A10" s="10" t="s">
        <v>137</v>
      </c>
      <c r="B10" s="10">
        <v>3.5811999999999999</v>
      </c>
      <c r="C10" s="10">
        <v>4.6272000000000002</v>
      </c>
      <c r="D10" s="10">
        <v>3.5859999999999999</v>
      </c>
      <c r="E10" s="10">
        <v>0.5181</v>
      </c>
      <c r="F10" s="23" t="s">
        <v>15</v>
      </c>
      <c r="G10" s="10">
        <f t="shared" si="0"/>
        <v>4.7999999999999154E-3</v>
      </c>
      <c r="H10" s="10">
        <f t="shared" si="1"/>
        <v>1.0412000000000003</v>
      </c>
      <c r="I10" s="11">
        <f t="shared" si="2"/>
        <v>2.984808040000001E-4</v>
      </c>
      <c r="J10" s="11">
        <f t="shared" si="3"/>
        <v>3.3841360997732438E-6</v>
      </c>
      <c r="K10" s="11">
        <f t="shared" si="4"/>
        <v>1.4611007610770981E-7</v>
      </c>
      <c r="L10" s="11">
        <f t="shared" si="5"/>
        <v>6.8700957785845156E-6</v>
      </c>
      <c r="M10" s="11">
        <f t="shared" si="6"/>
        <v>0.14312699538717993</v>
      </c>
    </row>
    <row r="11" spans="1:15" s="12" customFormat="1" x14ac:dyDescent="0.25">
      <c r="A11" s="12" t="s">
        <v>138</v>
      </c>
      <c r="B11" s="12">
        <v>3.6166999999999998</v>
      </c>
      <c r="C11" s="12">
        <v>4.4874000000000001</v>
      </c>
      <c r="D11" s="12">
        <v>3.6219000000000001</v>
      </c>
      <c r="E11" s="12">
        <v>1.1460999999999999</v>
      </c>
      <c r="F11" s="22">
        <v>6.0220000000000003E+23</v>
      </c>
      <c r="G11" s="12">
        <f t="shared" si="0"/>
        <v>5.2000000000003155E-3</v>
      </c>
      <c r="H11" s="12">
        <f t="shared" si="1"/>
        <v>0.86549999999999994</v>
      </c>
      <c r="I11" s="13">
        <f t="shared" si="2"/>
        <v>2.4811288500000003E-4</v>
      </c>
      <c r="J11" s="13">
        <f t="shared" si="3"/>
        <v>2.8130712585034018E-6</v>
      </c>
      <c r="K11" s="13">
        <f t="shared" si="4"/>
        <v>2.6867174744756238E-7</v>
      </c>
      <c r="L11" s="13">
        <f t="shared" si="5"/>
        <v>1.2632945564984385E-5</v>
      </c>
      <c r="M11" s="13">
        <f t="shared" si="6"/>
        <v>0.24294126086506959</v>
      </c>
      <c r="N11" s="12">
        <f>AVERAGE(M11:M13)</f>
        <v>0.23194762332071384</v>
      </c>
    </row>
    <row r="12" spans="1:15" s="12" customFormat="1" x14ac:dyDescent="0.25">
      <c r="A12" s="12" t="s">
        <v>139</v>
      </c>
      <c r="B12" s="12">
        <v>3.5485000000000002</v>
      </c>
      <c r="C12" s="12">
        <v>4.3254000000000001</v>
      </c>
      <c r="D12" s="12">
        <v>3.5562</v>
      </c>
      <c r="E12" s="12">
        <v>1.7707999999999999</v>
      </c>
      <c r="F12" s="24"/>
      <c r="G12" s="12">
        <f t="shared" si="0"/>
        <v>7.6999999999998181E-3</v>
      </c>
      <c r="H12" s="12">
        <f t="shared" si="1"/>
        <v>0.76920000000000011</v>
      </c>
      <c r="I12" s="13">
        <f t="shared" si="2"/>
        <v>2.2050656400000003E-4</v>
      </c>
      <c r="J12" s="13">
        <f t="shared" si="3"/>
        <v>2.5000744217687077E-6</v>
      </c>
      <c r="K12" s="13">
        <f t="shared" si="4"/>
        <v>3.6892764883900228E-7</v>
      </c>
      <c r="L12" s="13">
        <f t="shared" si="5"/>
        <v>1.7346978048409889E-5</v>
      </c>
      <c r="M12" s="13">
        <f t="shared" si="6"/>
        <v>0.22528542920013375</v>
      </c>
      <c r="N12" s="12">
        <f>_xlfn.STDEV.P(M11:M13)</f>
        <v>7.8316941353777248E-3</v>
      </c>
    </row>
    <row r="13" spans="1:15" s="12" customFormat="1" x14ac:dyDescent="0.25">
      <c r="A13" s="12" t="s">
        <v>140</v>
      </c>
      <c r="B13" s="12">
        <v>3.5072999999999999</v>
      </c>
      <c r="C13" s="12">
        <v>4.5305</v>
      </c>
      <c r="D13" s="12">
        <v>3.5133999999999999</v>
      </c>
      <c r="E13" s="12">
        <v>1.0719000000000001</v>
      </c>
      <c r="F13" s="24"/>
      <c r="G13" s="12">
        <f t="shared" si="0"/>
        <v>6.0999999999999943E-3</v>
      </c>
      <c r="H13" s="12">
        <f t="shared" si="1"/>
        <v>1.0171000000000001</v>
      </c>
      <c r="I13" s="13">
        <f t="shared" si="2"/>
        <v>2.9157205700000002E-4</v>
      </c>
      <c r="J13" s="13">
        <f t="shared" si="3"/>
        <v>3.3058056349206351E-6</v>
      </c>
      <c r="K13" s="13">
        <f t="shared" si="4"/>
        <v>2.9529108833928574E-7</v>
      </c>
      <c r="L13" s="13">
        <f t="shared" si="5"/>
        <v>1.3884586973713217E-5</v>
      </c>
      <c r="M13" s="13">
        <f t="shared" si="6"/>
        <v>0.22761617989693819</v>
      </c>
    </row>
    <row r="14" spans="1:15" s="14" customFormat="1" x14ac:dyDescent="0.25">
      <c r="A14" s="14" t="s">
        <v>141</v>
      </c>
      <c r="B14" s="14">
        <v>3.5857000000000001</v>
      </c>
      <c r="C14" s="14">
        <v>4.4166999999999996</v>
      </c>
      <c r="D14" s="14">
        <v>3.5908000000000002</v>
      </c>
      <c r="E14" s="14">
        <v>0.15040000000000001</v>
      </c>
      <c r="F14" s="24"/>
      <c r="G14" s="14">
        <f t="shared" si="0"/>
        <v>5.1000000000001044E-3</v>
      </c>
      <c r="H14" s="14">
        <f t="shared" si="1"/>
        <v>0.82589999999999941</v>
      </c>
      <c r="I14" s="15">
        <f t="shared" si="2"/>
        <v>2.3676075299999984E-4</v>
      </c>
      <c r="J14" s="15">
        <f t="shared" si="3"/>
        <v>2.6843622789115627E-6</v>
      </c>
      <c r="K14" s="15">
        <f t="shared" si="4"/>
        <v>3.3644007229024923E-8</v>
      </c>
      <c r="L14" s="15">
        <f t="shared" si="5"/>
        <v>1.581941219908752E-6</v>
      </c>
      <c r="M14" s="15">
        <f t="shared" si="6"/>
        <v>3.1018455292327836E-2</v>
      </c>
      <c r="N14" s="14">
        <f>AVERAGE(M14:M16)</f>
        <v>3.9945388124603125E-2</v>
      </c>
    </row>
    <row r="15" spans="1:15" s="14" customFormat="1" x14ac:dyDescent="0.25">
      <c r="A15" s="14" t="s">
        <v>142</v>
      </c>
      <c r="B15" s="14">
        <v>3.5973000000000002</v>
      </c>
      <c r="C15" s="14">
        <v>4.5227000000000004</v>
      </c>
      <c r="D15" s="14">
        <v>3.6017000000000001</v>
      </c>
      <c r="E15" s="14">
        <v>0.15490000000000001</v>
      </c>
      <c r="F15" s="24"/>
      <c r="G15" s="14">
        <f t="shared" si="0"/>
        <v>4.3999999999999595E-3</v>
      </c>
      <c r="H15" s="14">
        <f t="shared" si="1"/>
        <v>0.92100000000000026</v>
      </c>
      <c r="I15" s="15">
        <f t="shared" si="2"/>
        <v>2.640230700000001E-4</v>
      </c>
      <c r="J15" s="15">
        <f t="shared" si="3"/>
        <v>2.9934588435374158E-6</v>
      </c>
      <c r="K15" s="15">
        <f t="shared" si="4"/>
        <v>3.8640564571995481E-8</v>
      </c>
      <c r="L15" s="15">
        <f t="shared" si="5"/>
        <v>1.8168793461752276E-6</v>
      </c>
      <c r="M15" s="15">
        <f t="shared" si="6"/>
        <v>4.129271241307373E-2</v>
      </c>
      <c r="N15" s="14">
        <f>_xlfn.STDEV.P(M14:M16)</f>
        <v>6.8057788730748166E-3</v>
      </c>
    </row>
    <row r="16" spans="1:15" s="14" customFormat="1" x14ac:dyDescent="0.25">
      <c r="A16" s="14" t="s">
        <v>143</v>
      </c>
      <c r="B16" s="14">
        <v>3.4140999999999999</v>
      </c>
      <c r="C16" s="14">
        <v>4.4131</v>
      </c>
      <c r="D16" s="14">
        <v>3.4176000000000002</v>
      </c>
      <c r="E16" s="14">
        <v>0.13120000000000001</v>
      </c>
      <c r="F16" s="24"/>
      <c r="G16" s="14">
        <f t="shared" si="0"/>
        <v>3.5000000000002807E-3</v>
      </c>
      <c r="H16" s="14">
        <f t="shared" si="1"/>
        <v>0.99549999999999983</v>
      </c>
      <c r="I16" s="15">
        <f t="shared" si="2"/>
        <v>2.8537998499999996E-4</v>
      </c>
      <c r="J16" s="15">
        <f t="shared" si="3"/>
        <v>3.2356007369614507E-6</v>
      </c>
      <c r="K16" s="15">
        <f t="shared" si="4"/>
        <v>3.5375901390778535E-8</v>
      </c>
      <c r="L16" s="15">
        <f t="shared" si="5"/>
        <v>1.6633748833944068E-6</v>
      </c>
      <c r="M16" s="15">
        <f t="shared" si="6"/>
        <v>4.7524996668407815E-2</v>
      </c>
    </row>
    <row r="17" spans="1:14" s="16" customFormat="1" x14ac:dyDescent="0.25">
      <c r="A17" s="16" t="s">
        <v>144</v>
      </c>
      <c r="B17" s="16">
        <v>3.5908000000000002</v>
      </c>
      <c r="C17" s="16">
        <v>4.5401999999999996</v>
      </c>
      <c r="D17" s="16">
        <v>3.5966</v>
      </c>
      <c r="E17" s="16">
        <v>1.1024</v>
      </c>
      <c r="F17" s="24"/>
      <c r="G17" s="16">
        <f t="shared" si="0"/>
        <v>5.7999999999998053E-3</v>
      </c>
      <c r="H17" s="16">
        <f t="shared" si="1"/>
        <v>0.94359999999999955</v>
      </c>
      <c r="I17" s="17">
        <f t="shared" si="2"/>
        <v>2.7050181199999988E-4</v>
      </c>
      <c r="J17" s="17">
        <f t="shared" si="3"/>
        <v>3.0669139682539668E-6</v>
      </c>
      <c r="K17" s="17">
        <f t="shared" si="4"/>
        <v>2.8174716321693109E-7</v>
      </c>
      <c r="L17" s="17">
        <f t="shared" si="5"/>
        <v>1.32477516144601E-5</v>
      </c>
      <c r="M17" s="17">
        <f t="shared" si="6"/>
        <v>0.22840951059414732</v>
      </c>
      <c r="N17" s="20">
        <f>AVERAGE(M17:M19)</f>
        <v>0.2396540862427419</v>
      </c>
    </row>
    <row r="18" spans="1:14" s="16" customFormat="1" x14ac:dyDescent="0.25">
      <c r="A18" s="16" t="s">
        <v>145</v>
      </c>
      <c r="B18" s="16">
        <v>3.5859000000000001</v>
      </c>
      <c r="C18" s="16">
        <v>3.8374999999999999</v>
      </c>
      <c r="D18" s="16">
        <v>3.5931000000000002</v>
      </c>
      <c r="E18" s="16">
        <v>5.4023000000000003</v>
      </c>
      <c r="F18" s="24"/>
      <c r="G18" s="16">
        <f t="shared" si="0"/>
        <v>7.2000000000000952E-3</v>
      </c>
      <c r="H18" s="16">
        <f t="shared" si="1"/>
        <v>0.24439999999999973</v>
      </c>
      <c r="I18" s="17">
        <f t="shared" si="2"/>
        <v>7.0062147999999931E-5</v>
      </c>
      <c r="J18" s="17">
        <f t="shared" si="3"/>
        <v>7.9435541950113299E-7</v>
      </c>
      <c r="K18" s="17">
        <f t="shared" si="4"/>
        <v>3.5761219023091424E-7</v>
      </c>
      <c r="L18" s="17">
        <f t="shared" si="5"/>
        <v>1.6814925184657589E-5</v>
      </c>
      <c r="M18" s="17">
        <f t="shared" si="6"/>
        <v>0.23354062756468563</v>
      </c>
      <c r="N18" s="20">
        <f>_xlfn.STDEV.P(M17:M19)</f>
        <v>1.2451455259131458E-2</v>
      </c>
    </row>
    <row r="19" spans="1:14" s="16" customFormat="1" x14ac:dyDescent="0.25">
      <c r="A19" s="16" t="s">
        <v>146</v>
      </c>
      <c r="B19" s="16">
        <v>3.6074999999999999</v>
      </c>
      <c r="C19" s="16">
        <v>3.7530999999999999</v>
      </c>
      <c r="D19" s="16">
        <v>3.6135000000000002</v>
      </c>
      <c r="E19" s="16">
        <v>8.6737000000000002</v>
      </c>
      <c r="F19" s="24"/>
      <c r="G19" s="16">
        <f t="shared" si="0"/>
        <v>6.0000000000002274E-3</v>
      </c>
      <c r="H19" s="16">
        <f t="shared" si="1"/>
        <v>0.13959999999999972</v>
      </c>
      <c r="I19" s="17">
        <f t="shared" si="2"/>
        <v>4.0019131999999924E-5</v>
      </c>
      <c r="J19" s="17">
        <f t="shared" si="3"/>
        <v>4.5373165532879733E-7</v>
      </c>
      <c r="K19" s="17">
        <f t="shared" si="4"/>
        <v>3.2796102156878244E-7</v>
      </c>
      <c r="L19" s="17">
        <f t="shared" si="5"/>
        <v>1.5420727234164152E-5</v>
      </c>
      <c r="M19" s="17">
        <f t="shared" si="6"/>
        <v>0.25701212056939277</v>
      </c>
    </row>
  </sheetData>
  <phoneticPr fontId="5" type="noConversion"/>
  <pageMargins left="0.7" right="0.7" top="0.75" bottom="0.75" header="0.3" footer="0.3"/>
  <pageSetup paperSize="9" orientation="portrait" verticalDpi="0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FE828A-42C4-4946-92CA-2A12804A6C0D}">
  <dimension ref="A1:O31"/>
  <sheetViews>
    <sheetView workbookViewId="0">
      <selection activeCell="M4" sqref="M4"/>
    </sheetView>
  </sheetViews>
  <sheetFormatPr defaultRowHeight="15" x14ac:dyDescent="0.25"/>
  <cols>
    <col min="1" max="1" width="14.42578125" customWidth="1"/>
    <col min="2" max="2" width="14.5703125" customWidth="1"/>
    <col min="3" max="3" width="16.85546875" customWidth="1"/>
    <col min="4" max="4" width="13.5703125" customWidth="1"/>
    <col min="5" max="5" width="13" customWidth="1"/>
    <col min="6" max="6" width="19.42578125" bestFit="1" customWidth="1"/>
    <col min="15" max="15" width="12" bestFit="1" customWidth="1"/>
  </cols>
  <sheetData>
    <row r="1" spans="1:15" ht="22.5" customHeight="1" x14ac:dyDescent="0.25">
      <c r="A1" s="1" t="s">
        <v>2</v>
      </c>
      <c r="B1" s="2" t="s">
        <v>12</v>
      </c>
      <c r="C1" s="2" t="s">
        <v>1</v>
      </c>
      <c r="D1" s="2" t="s">
        <v>0</v>
      </c>
      <c r="E1" s="2" t="s">
        <v>7</v>
      </c>
      <c r="F1" s="3" t="s">
        <v>3</v>
      </c>
      <c r="G1" s="4" t="s">
        <v>4</v>
      </c>
      <c r="H1" s="4" t="s">
        <v>17</v>
      </c>
      <c r="I1" s="4" t="s">
        <v>5</v>
      </c>
      <c r="J1" s="4" t="s">
        <v>6</v>
      </c>
      <c r="K1" s="4" t="s">
        <v>8</v>
      </c>
      <c r="L1" s="4" t="s">
        <v>9</v>
      </c>
      <c r="M1" s="4" t="s">
        <v>10</v>
      </c>
      <c r="N1" s="19" t="s">
        <v>35</v>
      </c>
      <c r="O1" s="18"/>
    </row>
    <row r="2" spans="1:15" s="5" customFormat="1" x14ac:dyDescent="0.25">
      <c r="A2" s="5" t="s">
        <v>408</v>
      </c>
      <c r="B2" s="5">
        <v>3.5177</v>
      </c>
      <c r="C2" s="5">
        <v>4.9341999999999997</v>
      </c>
      <c r="D2" s="5">
        <v>3.5211000000000001</v>
      </c>
      <c r="E2" s="5">
        <v>1.0256000000000001</v>
      </c>
      <c r="F2" s="21" t="s">
        <v>16</v>
      </c>
      <c r="G2" s="5">
        <f>D2-B2</f>
        <v>3.4000000000000696E-3</v>
      </c>
      <c r="H2" s="5">
        <f>C2-B2-G2</f>
        <v>1.4130999999999996</v>
      </c>
      <c r="I2" s="6">
        <f>(H2*$F$3)/100</f>
        <v>1.4266845174893993E-3</v>
      </c>
      <c r="J2" s="6">
        <f>I2/$F$9</f>
        <v>1.6175561422782304E-5</v>
      </c>
      <c r="K2" s="6">
        <f>(E2*J2)/12</f>
        <v>1.3824713162671277E-6</v>
      </c>
      <c r="L2" s="6">
        <f>K2*$F$7</f>
        <v>6.5003801290880356E-5</v>
      </c>
      <c r="M2" s="6">
        <f>(L2/G2)*100</f>
        <v>1.9118765085552654</v>
      </c>
      <c r="N2" s="5">
        <f>AVERAGE(M2:M4)</f>
        <v>2.3376592133631013</v>
      </c>
    </row>
    <row r="3" spans="1:15" s="5" customFormat="1" x14ac:dyDescent="0.25">
      <c r="A3" s="5" t="s">
        <v>409</v>
      </c>
      <c r="B3" s="5">
        <v>3.5068999999999999</v>
      </c>
      <c r="C3" s="5">
        <v>4.8777999999999997</v>
      </c>
      <c r="D3" s="5">
        <v>3.5105</v>
      </c>
      <c r="E3" s="5">
        <v>1.8481000000000001</v>
      </c>
      <c r="F3" s="22">
        <v>0.10096132739999999</v>
      </c>
      <c r="G3" s="5">
        <f t="shared" ref="G3:G31" si="0">D3-B3</f>
        <v>3.6000000000000476E-3</v>
      </c>
      <c r="H3" s="5">
        <f t="shared" ref="H3:H31" si="1">C3-B3-G3</f>
        <v>1.3672999999999997</v>
      </c>
      <c r="I3" s="6">
        <f t="shared" ref="I3:I31" si="2">(H3*$F$3)/100</f>
        <v>1.3804442295401998E-3</v>
      </c>
      <c r="J3" s="6">
        <f t="shared" ref="J3:J31" si="3">I3/$F$9</f>
        <v>1.5651295119503399E-5</v>
      </c>
      <c r="K3" s="6">
        <f>(E3*J3)/12</f>
        <v>2.4104298758628529E-6</v>
      </c>
      <c r="L3" s="6">
        <f t="shared" ref="L3:L31" si="4">K3*$F$7</f>
        <v>1.1333841276307135E-4</v>
      </c>
      <c r="M3" s="6">
        <f t="shared" ref="M3:M31" si="5">(L3/G3)*100</f>
        <v>3.1482892434186067</v>
      </c>
      <c r="N3" s="5">
        <f>_xlfn.STDEV.P(M2:M4)</f>
        <v>0.57344555716346501</v>
      </c>
      <c r="O3" s="5" t="s">
        <v>324</v>
      </c>
    </row>
    <row r="4" spans="1:15" s="5" customFormat="1" x14ac:dyDescent="0.25">
      <c r="A4" s="5" t="s">
        <v>410</v>
      </c>
      <c r="B4" s="5">
        <v>3.5322</v>
      </c>
      <c r="C4" s="5">
        <v>4.9362000000000004</v>
      </c>
      <c r="D4" s="5">
        <v>3.5352000000000001</v>
      </c>
      <c r="E4" s="5">
        <v>0.93230000000000002</v>
      </c>
      <c r="F4" s="23"/>
      <c r="G4" s="5">
        <f t="shared" si="0"/>
        <v>3.0000000000001137E-3</v>
      </c>
      <c r="H4" s="5">
        <f t="shared" si="1"/>
        <v>1.4010000000000002</v>
      </c>
      <c r="I4" s="6">
        <f t="shared" si="2"/>
        <v>1.4144681968740003E-3</v>
      </c>
      <c r="J4" s="6">
        <f t="shared" si="3"/>
        <v>1.6037054386326533E-5</v>
      </c>
      <c r="K4" s="6">
        <f>(E4*J4)/12</f>
        <v>1.2459454836976857E-6</v>
      </c>
      <c r="L4" s="6">
        <f t="shared" si="4"/>
        <v>5.8584356643465188E-5</v>
      </c>
      <c r="M4" s="6">
        <f t="shared" si="5"/>
        <v>1.9528118881154324</v>
      </c>
      <c r="N4" s="7"/>
    </row>
    <row r="5" spans="1:15" s="8" customFormat="1" x14ac:dyDescent="0.25">
      <c r="A5" s="8" t="s">
        <v>411</v>
      </c>
      <c r="B5" s="8">
        <v>3.5305</v>
      </c>
      <c r="C5" s="8">
        <v>4.6936</v>
      </c>
      <c r="D5" s="8">
        <v>3.5337999999999998</v>
      </c>
      <c r="E5" s="8">
        <v>0.11169999999999999</v>
      </c>
      <c r="F5" s="24"/>
      <c r="G5" s="8">
        <f t="shared" si="0"/>
        <v>3.2999999999998586E-3</v>
      </c>
      <c r="H5" s="8">
        <f t="shared" si="1"/>
        <v>1.1598000000000002</v>
      </c>
      <c r="I5" s="9">
        <f t="shared" si="2"/>
        <v>1.1709494751852001E-3</v>
      </c>
      <c r="J5" s="9">
        <f t="shared" si="3"/>
        <v>1.3276071147224491E-5</v>
      </c>
      <c r="K5" s="9">
        <f t="shared" ref="K5:K31" si="6">E5*J5/12</f>
        <v>1.2357809559541463E-7</v>
      </c>
      <c r="L5" s="9">
        <f t="shared" si="4"/>
        <v>5.8106420548963965E-6</v>
      </c>
      <c r="M5" s="46">
        <f t="shared" si="5"/>
        <v>0.17608006226959533</v>
      </c>
      <c r="N5" s="8">
        <f>AVERAGE(M5:M7)</f>
        <v>1.0247170517159363</v>
      </c>
    </row>
    <row r="6" spans="1:15" s="8" customFormat="1" x14ac:dyDescent="0.25">
      <c r="A6" s="8" t="s">
        <v>412</v>
      </c>
      <c r="B6" s="8">
        <v>3.5495999999999999</v>
      </c>
      <c r="C6" s="8">
        <v>4.7986000000000004</v>
      </c>
      <c r="D6" s="8">
        <v>3.5527000000000002</v>
      </c>
      <c r="E6" s="8">
        <v>0.63229999999999997</v>
      </c>
      <c r="F6" s="23" t="s">
        <v>13</v>
      </c>
      <c r="G6" s="8">
        <f t="shared" si="0"/>
        <v>3.1000000000003247E-3</v>
      </c>
      <c r="H6" s="8">
        <f t="shared" si="1"/>
        <v>1.2459000000000002</v>
      </c>
      <c r="I6" s="9">
        <f t="shared" si="2"/>
        <v>1.2578771780766003E-3</v>
      </c>
      <c r="J6" s="9">
        <f t="shared" si="3"/>
        <v>1.4261646009938778E-5</v>
      </c>
      <c r="K6" s="9">
        <f t="shared" si="6"/>
        <v>7.5146989767369082E-7</v>
      </c>
      <c r="L6" s="9">
        <f t="shared" si="4"/>
        <v>3.5334114588616947E-5</v>
      </c>
      <c r="M6" s="46">
        <f t="shared" si="5"/>
        <v>1.1398101480197822</v>
      </c>
      <c r="N6" s="8">
        <f>_xlfn.STDEV.P(M5:M7)</f>
        <v>0.65102939100064283</v>
      </c>
    </row>
    <row r="7" spans="1:15" s="8" customFormat="1" x14ac:dyDescent="0.25">
      <c r="A7" s="8" t="s">
        <v>413</v>
      </c>
      <c r="B7" s="8">
        <v>3.5076999999999998</v>
      </c>
      <c r="C7" s="8">
        <v>4.8555000000000001</v>
      </c>
      <c r="D7" s="8">
        <v>3.51</v>
      </c>
      <c r="E7" s="8">
        <v>0.67010000000000003</v>
      </c>
      <c r="F7" s="24">
        <v>47.02</v>
      </c>
      <c r="G7" s="8">
        <f t="shared" si="0"/>
        <v>2.2999999999999687E-3</v>
      </c>
      <c r="H7" s="8">
        <f t="shared" si="1"/>
        <v>1.3455000000000004</v>
      </c>
      <c r="I7" s="9">
        <f t="shared" si="2"/>
        <v>1.3584346601670002E-3</v>
      </c>
      <c r="J7" s="9">
        <f t="shared" si="3"/>
        <v>1.5401753516632656E-5</v>
      </c>
      <c r="K7" s="9">
        <f t="shared" si="6"/>
        <v>8.6005958595796193E-7</v>
      </c>
      <c r="L7" s="9">
        <f t="shared" si="4"/>
        <v>4.0440001731743376E-5</v>
      </c>
      <c r="M7" s="46">
        <f t="shared" si="5"/>
        <v>1.7582609448584314</v>
      </c>
    </row>
    <row r="8" spans="1:15" s="10" customFormat="1" x14ac:dyDescent="0.25">
      <c r="A8" s="10" t="s">
        <v>414</v>
      </c>
      <c r="B8" s="10">
        <v>3.5362</v>
      </c>
      <c r="C8" s="10">
        <v>4.78</v>
      </c>
      <c r="D8" s="10">
        <v>3.5390999999999999</v>
      </c>
      <c r="E8" s="10">
        <v>3.7997000000000001</v>
      </c>
      <c r="F8" s="23" t="s">
        <v>14</v>
      </c>
      <c r="G8" s="10">
        <f t="shared" si="0"/>
        <v>2.8999999999999027E-3</v>
      </c>
      <c r="H8" s="10">
        <f t="shared" si="1"/>
        <v>1.2409000000000003</v>
      </c>
      <c r="I8" s="11">
        <f t="shared" si="2"/>
        <v>1.2528291117066004E-3</v>
      </c>
      <c r="J8" s="11">
        <f t="shared" si="3"/>
        <v>1.4204411697353746E-5</v>
      </c>
      <c r="K8" s="11">
        <f t="shared" si="6"/>
        <v>4.4977085938695855E-6</v>
      </c>
      <c r="L8" s="11">
        <f t="shared" si="4"/>
        <v>2.1148225808374793E-4</v>
      </c>
      <c r="M8" s="11">
        <f t="shared" si="5"/>
        <v>7.2924916580605181</v>
      </c>
      <c r="N8" s="45">
        <f>AVERAGE(M8:M10)</f>
        <v>7.609765126095926</v>
      </c>
      <c r="O8" s="10" t="s">
        <v>423</v>
      </c>
    </row>
    <row r="9" spans="1:15" s="10" customFormat="1" x14ac:dyDescent="0.25">
      <c r="A9" s="10" t="s">
        <v>415</v>
      </c>
      <c r="B9" s="10">
        <v>3.4998</v>
      </c>
      <c r="C9" s="10">
        <v>4.8075000000000001</v>
      </c>
      <c r="D9" s="10">
        <v>3.5026000000000002</v>
      </c>
      <c r="E9" s="10">
        <v>3.7976999999999999</v>
      </c>
      <c r="F9" s="25">
        <v>88.2</v>
      </c>
      <c r="G9" s="10">
        <f t="shared" si="0"/>
        <v>2.8000000000001357E-3</v>
      </c>
      <c r="H9" s="10">
        <f t="shared" si="1"/>
        <v>1.3048999999999999</v>
      </c>
      <c r="I9" s="11">
        <f t="shared" si="2"/>
        <v>1.3174443612425999E-3</v>
      </c>
      <c r="J9" s="11">
        <f t="shared" si="3"/>
        <v>1.4937010898442176E-5</v>
      </c>
      <c r="K9" s="11">
        <f t="shared" si="6"/>
        <v>4.7271905240844875E-6</v>
      </c>
      <c r="L9" s="11">
        <f t="shared" si="4"/>
        <v>2.2227249844245262E-4</v>
      </c>
      <c r="M9" s="11">
        <f t="shared" si="5"/>
        <v>7.9383035158014952</v>
      </c>
      <c r="N9" s="26">
        <f>_xlfn.STDEV.P(M8:M10)</f>
        <v>0.2637718872370457</v>
      </c>
    </row>
    <row r="10" spans="1:15" s="10" customFormat="1" x14ac:dyDescent="0.25">
      <c r="A10" s="10" t="s">
        <v>416</v>
      </c>
      <c r="B10" s="10">
        <v>3.5002</v>
      </c>
      <c r="C10" s="10">
        <v>4.8940000000000001</v>
      </c>
      <c r="D10" s="10">
        <v>3.5030000000000001</v>
      </c>
      <c r="E10" s="10">
        <v>3.4101300000000001</v>
      </c>
      <c r="F10" s="23" t="s">
        <v>15</v>
      </c>
      <c r="G10" s="10">
        <f t="shared" si="0"/>
        <v>2.8000000000001357E-3</v>
      </c>
      <c r="H10" s="10">
        <f t="shared" si="1"/>
        <v>1.391</v>
      </c>
      <c r="I10" s="11">
        <f t="shared" si="2"/>
        <v>1.4043720641339998E-3</v>
      </c>
      <c r="J10" s="11">
        <f t="shared" si="3"/>
        <v>1.5922585761156459E-5</v>
      </c>
      <c r="K10" s="11">
        <f t="shared" si="6"/>
        <v>4.5248406151410402E-6</v>
      </c>
      <c r="L10" s="11">
        <f t="shared" si="4"/>
        <v>2.1275800572393173E-4</v>
      </c>
      <c r="M10" s="11">
        <f t="shared" si="5"/>
        <v>7.5985002044257648</v>
      </c>
    </row>
    <row r="11" spans="1:15" s="12" customFormat="1" x14ac:dyDescent="0.25">
      <c r="A11" s="12" t="s">
        <v>417</v>
      </c>
      <c r="B11" s="12">
        <v>3.5024000000000002</v>
      </c>
      <c r="C11" s="12">
        <v>4.8362999999999996</v>
      </c>
      <c r="D11" s="12">
        <v>3.5047000000000001</v>
      </c>
      <c r="E11" s="12">
        <v>0</v>
      </c>
      <c r="F11" s="22">
        <v>6.0220000000000003E+23</v>
      </c>
      <c r="G11" s="12">
        <f t="shared" si="0"/>
        <v>2.2999999999999687E-3</v>
      </c>
      <c r="H11" s="12">
        <f t="shared" si="1"/>
        <v>1.3315999999999995</v>
      </c>
      <c r="I11" s="13">
        <f t="shared" si="2"/>
        <v>1.3444010356583993E-3</v>
      </c>
      <c r="J11" s="13">
        <f t="shared" si="3"/>
        <v>1.5242642127646249E-5</v>
      </c>
      <c r="K11" s="13">
        <f t="shared" si="6"/>
        <v>0</v>
      </c>
      <c r="L11" s="13">
        <f t="shared" si="4"/>
        <v>0</v>
      </c>
      <c r="M11" s="13">
        <f t="shared" si="5"/>
        <v>0</v>
      </c>
      <c r="N11" s="12">
        <f>AVERAGE(M11:M13)</f>
        <v>0</v>
      </c>
    </row>
    <row r="12" spans="1:15" s="12" customFormat="1" x14ac:dyDescent="0.25">
      <c r="A12" s="12" t="s">
        <v>418</v>
      </c>
      <c r="B12" s="12">
        <v>3.5194999999999999</v>
      </c>
      <c r="C12" s="12">
        <v>4.9078999999999997</v>
      </c>
      <c r="D12" s="12">
        <v>3.5219</v>
      </c>
      <c r="E12" s="12">
        <v>0</v>
      </c>
      <c r="F12" s="24"/>
      <c r="G12" s="12">
        <f t="shared" si="0"/>
        <v>2.4000000000001798E-3</v>
      </c>
      <c r="H12" s="12">
        <f t="shared" si="1"/>
        <v>1.3859999999999997</v>
      </c>
      <c r="I12" s="13">
        <f t="shared" si="2"/>
        <v>1.3993239977639995E-3</v>
      </c>
      <c r="J12" s="13">
        <f t="shared" si="3"/>
        <v>1.5865351448571422E-5</v>
      </c>
      <c r="K12" s="13">
        <f t="shared" si="6"/>
        <v>0</v>
      </c>
      <c r="L12" s="13">
        <f t="shared" si="4"/>
        <v>0</v>
      </c>
      <c r="M12" s="13">
        <f t="shared" si="5"/>
        <v>0</v>
      </c>
      <c r="N12" s="12">
        <f>_xlfn.STDEV.P(M11:M13)</f>
        <v>0</v>
      </c>
    </row>
    <row r="13" spans="1:15" s="12" customFormat="1" x14ac:dyDescent="0.25">
      <c r="A13" s="12" t="s">
        <v>419</v>
      </c>
      <c r="B13" s="12">
        <v>3.5299</v>
      </c>
      <c r="C13" s="12">
        <v>4.7945000000000002</v>
      </c>
      <c r="D13" s="12">
        <v>3.5318000000000001</v>
      </c>
      <c r="E13" s="12">
        <v>0</v>
      </c>
      <c r="F13" s="24"/>
      <c r="G13" s="12">
        <f t="shared" si="0"/>
        <v>1.9000000000000128E-3</v>
      </c>
      <c r="H13" s="12">
        <f t="shared" si="1"/>
        <v>1.2627000000000002</v>
      </c>
      <c r="I13" s="13">
        <f t="shared" si="2"/>
        <v>1.2748386810798001E-3</v>
      </c>
      <c r="J13" s="13">
        <f t="shared" si="3"/>
        <v>1.4453953300224491E-5</v>
      </c>
      <c r="K13" s="13">
        <f t="shared" si="6"/>
        <v>0</v>
      </c>
      <c r="L13" s="13">
        <f t="shared" si="4"/>
        <v>0</v>
      </c>
      <c r="M13" s="13">
        <f t="shared" si="5"/>
        <v>0</v>
      </c>
    </row>
    <row r="14" spans="1:15" s="14" customFormat="1" x14ac:dyDescent="0.25">
      <c r="A14" s="14" t="s">
        <v>420</v>
      </c>
      <c r="B14" s="14">
        <v>3.5163000000000002</v>
      </c>
      <c r="C14" s="14">
        <v>4.9752999999999998</v>
      </c>
      <c r="D14" s="14">
        <v>3.5183</v>
      </c>
      <c r="E14" s="14">
        <v>0.28050000000000003</v>
      </c>
      <c r="F14" s="24"/>
      <c r="G14" s="14">
        <f t="shared" si="0"/>
        <v>1.9999999999997797E-3</v>
      </c>
      <c r="H14" s="14">
        <f t="shared" si="1"/>
        <v>1.4569999999999999</v>
      </c>
      <c r="I14" s="15">
        <f t="shared" si="2"/>
        <v>1.4710065402179999E-3</v>
      </c>
      <c r="J14" s="15">
        <f t="shared" si="3"/>
        <v>1.667807868727891E-5</v>
      </c>
      <c r="K14" s="15">
        <f t="shared" si="6"/>
        <v>3.8985008931514456E-7</v>
      </c>
      <c r="L14" s="15">
        <f t="shared" si="4"/>
        <v>1.83307511995981E-5</v>
      </c>
      <c r="M14" s="15">
        <f t="shared" si="5"/>
        <v>0.91653755998000586</v>
      </c>
      <c r="N14" s="14">
        <f>AVERAGE(M14:M16)</f>
        <v>0.85113713145450209</v>
      </c>
    </row>
    <row r="15" spans="1:15" s="14" customFormat="1" x14ac:dyDescent="0.25">
      <c r="A15" s="14" t="s">
        <v>421</v>
      </c>
      <c r="B15" s="14">
        <v>3.4981</v>
      </c>
      <c r="C15" s="14">
        <v>4.7713000000000001</v>
      </c>
      <c r="D15" s="14">
        <v>3.5009000000000001</v>
      </c>
      <c r="E15" s="14">
        <v>0.36359999999999998</v>
      </c>
      <c r="F15" s="24"/>
      <c r="G15" s="14">
        <f t="shared" si="0"/>
        <v>2.8000000000001357E-3</v>
      </c>
      <c r="H15" s="14">
        <f t="shared" si="1"/>
        <v>1.2704</v>
      </c>
      <c r="I15" s="15">
        <f t="shared" si="2"/>
        <v>1.2826127032895998E-3</v>
      </c>
      <c r="J15" s="15">
        <f t="shared" si="3"/>
        <v>1.454209414160544E-5</v>
      </c>
      <c r="K15" s="15">
        <f t="shared" si="6"/>
        <v>4.406254524906448E-7</v>
      </c>
      <c r="L15" s="15">
        <f t="shared" si="4"/>
        <v>2.0718208776110119E-5</v>
      </c>
      <c r="M15" s="15">
        <f t="shared" si="5"/>
        <v>0.73993602771818268</v>
      </c>
      <c r="N15" s="14">
        <f>_xlfn.STDEV.P(M14:M16)</f>
        <v>7.903712919310317E-2</v>
      </c>
    </row>
    <row r="16" spans="1:15" s="14" customFormat="1" x14ac:dyDescent="0.25">
      <c r="A16" s="14" t="s">
        <v>422</v>
      </c>
      <c r="B16" s="14">
        <v>3.5398000000000001</v>
      </c>
      <c r="C16" s="14">
        <v>4.7283999999999997</v>
      </c>
      <c r="D16" s="14">
        <v>3.5427</v>
      </c>
      <c r="E16" s="14">
        <v>0.48909999999999998</v>
      </c>
      <c r="F16" s="24"/>
      <c r="G16" s="14">
        <f t="shared" si="0"/>
        <v>2.8999999999999027E-3</v>
      </c>
      <c r="H16" s="14">
        <f t="shared" si="1"/>
        <v>1.1856999999999998</v>
      </c>
      <c r="I16" s="15">
        <f t="shared" si="2"/>
        <v>1.1970984589817998E-3</v>
      </c>
      <c r="J16" s="15">
        <f t="shared" si="3"/>
        <v>1.3572544886414963E-5</v>
      </c>
      <c r="K16" s="15">
        <f t="shared" si="6"/>
        <v>5.5319430866212984E-7</v>
      </c>
      <c r="L16" s="15">
        <f t="shared" si="4"/>
        <v>2.6011196393293347E-5</v>
      </c>
      <c r="M16" s="15">
        <f t="shared" si="5"/>
        <v>0.89693780666531797</v>
      </c>
    </row>
    <row r="17" spans="5:14" s="16" customFormat="1" x14ac:dyDescent="0.25">
      <c r="F17" s="24"/>
      <c r="G17" s="16">
        <f t="shared" si="0"/>
        <v>0</v>
      </c>
      <c r="H17" s="16">
        <f t="shared" si="1"/>
        <v>0</v>
      </c>
      <c r="I17" s="17">
        <f t="shared" si="2"/>
        <v>0</v>
      </c>
      <c r="J17" s="17">
        <f t="shared" si="3"/>
        <v>0</v>
      </c>
      <c r="K17" s="17">
        <f t="shared" si="6"/>
        <v>0</v>
      </c>
      <c r="L17" s="17">
        <f t="shared" si="4"/>
        <v>0</v>
      </c>
      <c r="M17" s="17" t="e">
        <f t="shared" si="5"/>
        <v>#DIV/0!</v>
      </c>
      <c r="N17" s="20" t="e">
        <f>AVERAGE(M17:M19)</f>
        <v>#DIV/0!</v>
      </c>
    </row>
    <row r="18" spans="5:14" s="16" customFormat="1" x14ac:dyDescent="0.25">
      <c r="F18" s="24"/>
      <c r="G18" s="16">
        <f t="shared" si="0"/>
        <v>0</v>
      </c>
      <c r="H18" s="16">
        <f t="shared" si="1"/>
        <v>0</v>
      </c>
      <c r="I18" s="17">
        <f t="shared" si="2"/>
        <v>0</v>
      </c>
      <c r="J18" s="17">
        <f t="shared" si="3"/>
        <v>0</v>
      </c>
      <c r="K18" s="17">
        <f t="shared" si="6"/>
        <v>0</v>
      </c>
      <c r="L18" s="17">
        <f t="shared" si="4"/>
        <v>0</v>
      </c>
      <c r="M18" s="17" t="e">
        <f t="shared" si="5"/>
        <v>#DIV/0!</v>
      </c>
      <c r="N18" s="20" t="e">
        <f>_xlfn.STDEV.P(M17:M19)</f>
        <v>#DIV/0!</v>
      </c>
    </row>
    <row r="19" spans="5:14" s="16" customFormat="1" x14ac:dyDescent="0.25">
      <c r="E19" s="30"/>
      <c r="F19" s="38"/>
      <c r="G19" s="34">
        <f t="shared" si="0"/>
        <v>0</v>
      </c>
      <c r="H19" s="16">
        <f t="shared" si="1"/>
        <v>0</v>
      </c>
      <c r="I19" s="17">
        <f t="shared" si="2"/>
        <v>0</v>
      </c>
      <c r="J19" s="17">
        <f t="shared" si="3"/>
        <v>0</v>
      </c>
      <c r="K19" s="17">
        <f t="shared" si="6"/>
        <v>0</v>
      </c>
      <c r="L19" s="17">
        <f t="shared" si="4"/>
        <v>0</v>
      </c>
      <c r="M19" s="17" t="e">
        <f t="shared" si="5"/>
        <v>#DIV/0!</v>
      </c>
    </row>
    <row r="20" spans="5:14" s="29" customFormat="1" x14ac:dyDescent="0.25">
      <c r="E20" s="31"/>
      <c r="F20" s="38"/>
      <c r="G20" s="35">
        <f t="shared" si="0"/>
        <v>0</v>
      </c>
      <c r="H20" s="29">
        <f t="shared" si="1"/>
        <v>0</v>
      </c>
      <c r="I20" s="29">
        <f t="shared" si="2"/>
        <v>0</v>
      </c>
      <c r="J20" s="29">
        <f t="shared" si="3"/>
        <v>0</v>
      </c>
      <c r="K20" s="29">
        <f t="shared" si="6"/>
        <v>0</v>
      </c>
      <c r="L20" s="29">
        <f t="shared" si="4"/>
        <v>0</v>
      </c>
      <c r="M20" s="29" t="e">
        <f t="shared" si="5"/>
        <v>#DIV/0!</v>
      </c>
      <c r="N20" s="39" t="e">
        <f>AVERAGE(M20:M22)</f>
        <v>#DIV/0!</v>
      </c>
    </row>
    <row r="21" spans="5:14" s="29" customFormat="1" x14ac:dyDescent="0.25">
      <c r="E21" s="31"/>
      <c r="F21" s="38"/>
      <c r="G21" s="35">
        <f t="shared" si="0"/>
        <v>0</v>
      </c>
      <c r="H21" s="29">
        <f t="shared" si="1"/>
        <v>0</v>
      </c>
      <c r="I21" s="29">
        <f t="shared" si="2"/>
        <v>0</v>
      </c>
      <c r="J21" s="29">
        <f t="shared" si="3"/>
        <v>0</v>
      </c>
      <c r="K21" s="29">
        <f t="shared" si="6"/>
        <v>0</v>
      </c>
      <c r="L21" s="29">
        <f t="shared" si="4"/>
        <v>0</v>
      </c>
      <c r="M21" s="29" t="e">
        <f t="shared" si="5"/>
        <v>#DIV/0!</v>
      </c>
      <c r="N21" s="39" t="e">
        <f>_xlfn.STDEV.P(M20:M22)</f>
        <v>#DIV/0!</v>
      </c>
    </row>
    <row r="22" spans="5:14" s="29" customFormat="1" x14ac:dyDescent="0.25">
      <c r="E22" s="31"/>
      <c r="F22" s="38"/>
      <c r="G22" s="35">
        <f t="shared" si="0"/>
        <v>0</v>
      </c>
      <c r="H22" s="29">
        <f t="shared" si="1"/>
        <v>0</v>
      </c>
      <c r="I22" s="29">
        <f t="shared" si="2"/>
        <v>0</v>
      </c>
      <c r="J22" s="29">
        <f t="shared" si="3"/>
        <v>0</v>
      </c>
      <c r="K22" s="29">
        <f t="shared" si="6"/>
        <v>0</v>
      </c>
      <c r="L22" s="29">
        <f t="shared" si="4"/>
        <v>0</v>
      </c>
      <c r="M22" s="29" t="e">
        <f t="shared" si="5"/>
        <v>#DIV/0!</v>
      </c>
    </row>
    <row r="23" spans="5:14" s="27" customFormat="1" x14ac:dyDescent="0.25">
      <c r="E23" s="32"/>
      <c r="F23" s="38"/>
      <c r="G23" s="36">
        <f t="shared" si="0"/>
        <v>0</v>
      </c>
      <c r="H23" s="27">
        <f t="shared" si="1"/>
        <v>0</v>
      </c>
      <c r="I23" s="27">
        <f t="shared" si="2"/>
        <v>0</v>
      </c>
      <c r="J23" s="27">
        <f t="shared" si="3"/>
        <v>0</v>
      </c>
      <c r="K23" s="27">
        <f t="shared" si="6"/>
        <v>0</v>
      </c>
      <c r="L23" s="27">
        <f t="shared" si="4"/>
        <v>0</v>
      </c>
      <c r="M23" s="27" t="e">
        <f t="shared" si="5"/>
        <v>#DIV/0!</v>
      </c>
      <c r="N23" s="40" t="e">
        <f>AVERAGE(M23:M25)</f>
        <v>#DIV/0!</v>
      </c>
    </row>
    <row r="24" spans="5:14" s="27" customFormat="1" x14ac:dyDescent="0.25">
      <c r="E24" s="32"/>
      <c r="F24" s="38"/>
      <c r="G24" s="36">
        <f t="shared" si="0"/>
        <v>0</v>
      </c>
      <c r="H24" s="27">
        <f t="shared" si="1"/>
        <v>0</v>
      </c>
      <c r="I24" s="27">
        <f t="shared" si="2"/>
        <v>0</v>
      </c>
      <c r="J24" s="27">
        <f t="shared" si="3"/>
        <v>0</v>
      </c>
      <c r="K24" s="27">
        <f t="shared" si="6"/>
        <v>0</v>
      </c>
      <c r="L24" s="27">
        <f t="shared" si="4"/>
        <v>0</v>
      </c>
      <c r="M24" s="27" t="e">
        <f t="shared" si="5"/>
        <v>#DIV/0!</v>
      </c>
      <c r="N24" s="40" t="e">
        <f>_xlfn.STDEV.P(M23:M25)</f>
        <v>#DIV/0!</v>
      </c>
    </row>
    <row r="25" spans="5:14" s="27" customFormat="1" x14ac:dyDescent="0.25">
      <c r="E25" s="32"/>
      <c r="F25" s="38"/>
      <c r="G25" s="36">
        <f t="shared" si="0"/>
        <v>0</v>
      </c>
      <c r="H25" s="27">
        <f t="shared" si="1"/>
        <v>0</v>
      </c>
      <c r="I25" s="27">
        <f t="shared" si="2"/>
        <v>0</v>
      </c>
      <c r="J25" s="27">
        <f t="shared" si="3"/>
        <v>0</v>
      </c>
      <c r="K25" s="27">
        <f t="shared" si="6"/>
        <v>0</v>
      </c>
      <c r="L25" s="27">
        <f t="shared" si="4"/>
        <v>0</v>
      </c>
      <c r="M25" s="27" t="e">
        <f t="shared" si="5"/>
        <v>#DIV/0!</v>
      </c>
    </row>
    <row r="26" spans="5:14" s="43" customFormat="1" x14ac:dyDescent="0.25">
      <c r="F26" s="38"/>
      <c r="G26" s="43">
        <f t="shared" si="0"/>
        <v>0</v>
      </c>
      <c r="H26" s="43">
        <f t="shared" si="1"/>
        <v>0</v>
      </c>
      <c r="I26" s="43">
        <f t="shared" si="2"/>
        <v>0</v>
      </c>
      <c r="J26" s="43">
        <f t="shared" si="3"/>
        <v>0</v>
      </c>
      <c r="K26" s="43">
        <f t="shared" si="6"/>
        <v>0</v>
      </c>
      <c r="L26" s="43">
        <f t="shared" si="4"/>
        <v>0</v>
      </c>
      <c r="M26" s="43" t="e">
        <f t="shared" si="5"/>
        <v>#DIV/0!</v>
      </c>
      <c r="N26" s="43" t="e">
        <f>AVERAGE(M26:M28)</f>
        <v>#DIV/0!</v>
      </c>
    </row>
    <row r="27" spans="5:14" s="43" customFormat="1" x14ac:dyDescent="0.25">
      <c r="F27" s="38"/>
      <c r="G27" s="43">
        <f t="shared" si="0"/>
        <v>0</v>
      </c>
      <c r="H27" s="43">
        <f t="shared" si="1"/>
        <v>0</v>
      </c>
      <c r="I27" s="43">
        <f t="shared" si="2"/>
        <v>0</v>
      </c>
      <c r="J27" s="43">
        <f t="shared" si="3"/>
        <v>0</v>
      </c>
      <c r="K27" s="43">
        <f t="shared" si="6"/>
        <v>0</v>
      </c>
      <c r="L27" s="43">
        <f t="shared" si="4"/>
        <v>0</v>
      </c>
      <c r="M27" s="43" t="e">
        <f t="shared" si="5"/>
        <v>#DIV/0!</v>
      </c>
      <c r="N27" s="43" t="e">
        <f>STDEV(M26:M28)</f>
        <v>#DIV/0!</v>
      </c>
    </row>
    <row r="28" spans="5:14" s="43" customFormat="1" x14ac:dyDescent="0.25">
      <c r="F28" s="38"/>
      <c r="G28" s="43">
        <f t="shared" si="0"/>
        <v>0</v>
      </c>
      <c r="H28" s="43">
        <f t="shared" si="1"/>
        <v>0</v>
      </c>
      <c r="I28" s="43">
        <f t="shared" si="2"/>
        <v>0</v>
      </c>
      <c r="J28" s="43">
        <f t="shared" si="3"/>
        <v>0</v>
      </c>
      <c r="K28" s="43">
        <f t="shared" si="6"/>
        <v>0</v>
      </c>
      <c r="L28" s="43">
        <f t="shared" si="4"/>
        <v>0</v>
      </c>
      <c r="M28" s="43" t="e">
        <f t="shared" si="5"/>
        <v>#DIV/0!</v>
      </c>
    </row>
    <row r="29" spans="5:14" s="42" customFormat="1" x14ac:dyDescent="0.25">
      <c r="F29" s="38"/>
      <c r="G29" s="42">
        <f t="shared" si="0"/>
        <v>0</v>
      </c>
      <c r="H29" s="42">
        <f t="shared" si="1"/>
        <v>0</v>
      </c>
      <c r="I29" s="42">
        <f t="shared" si="2"/>
        <v>0</v>
      </c>
      <c r="J29" s="42">
        <f t="shared" si="3"/>
        <v>0</v>
      </c>
      <c r="K29" s="42">
        <f t="shared" si="6"/>
        <v>0</v>
      </c>
      <c r="L29" s="42">
        <f t="shared" si="4"/>
        <v>0</v>
      </c>
      <c r="M29" s="42" t="e">
        <f t="shared" si="5"/>
        <v>#DIV/0!</v>
      </c>
      <c r="N29" s="42" t="e">
        <f>AVERAGE(M29:M31)</f>
        <v>#DIV/0!</v>
      </c>
    </row>
    <row r="30" spans="5:14" s="42" customFormat="1" x14ac:dyDescent="0.25">
      <c r="F30" s="38"/>
      <c r="G30" s="42">
        <f t="shared" si="0"/>
        <v>0</v>
      </c>
      <c r="H30" s="42">
        <f t="shared" si="1"/>
        <v>0</v>
      </c>
      <c r="I30" s="42">
        <f t="shared" si="2"/>
        <v>0</v>
      </c>
      <c r="J30" s="42">
        <f t="shared" si="3"/>
        <v>0</v>
      </c>
      <c r="K30" s="42">
        <f t="shared" si="6"/>
        <v>0</v>
      </c>
      <c r="L30" s="42">
        <f t="shared" si="4"/>
        <v>0</v>
      </c>
      <c r="M30" s="42" t="e">
        <f t="shared" si="5"/>
        <v>#DIV/0!</v>
      </c>
      <c r="N30" s="42" t="e">
        <f>STDEV(M29:M31)</f>
        <v>#DIV/0!</v>
      </c>
    </row>
    <row r="31" spans="5:14" s="42" customFormat="1" x14ac:dyDescent="0.25">
      <c r="F31" s="38"/>
      <c r="G31" s="42">
        <f t="shared" si="0"/>
        <v>0</v>
      </c>
      <c r="H31" s="42">
        <f t="shared" si="1"/>
        <v>0</v>
      </c>
      <c r="I31" s="42">
        <f t="shared" si="2"/>
        <v>0</v>
      </c>
      <c r="J31" s="42">
        <f t="shared" si="3"/>
        <v>0</v>
      </c>
      <c r="K31" s="42">
        <f t="shared" si="6"/>
        <v>0</v>
      </c>
      <c r="L31" s="42">
        <f t="shared" si="4"/>
        <v>0</v>
      </c>
      <c r="M31" s="42" t="e">
        <f t="shared" si="5"/>
        <v>#DIV/0!</v>
      </c>
    </row>
  </sheetData>
  <phoneticPr fontId="5" type="noConversion"/>
  <pageMargins left="0.7" right="0.7" top="0.75" bottom="0.75" header="0.3" footer="0.3"/>
  <pageSetup paperSize="9" orientation="portrait" verticalDpi="0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11C186-3505-4E76-AABD-6133DD3310F3}">
  <dimension ref="A1:O31"/>
  <sheetViews>
    <sheetView workbookViewId="0">
      <selection activeCell="O10" sqref="O10"/>
    </sheetView>
  </sheetViews>
  <sheetFormatPr defaultRowHeight="15" x14ac:dyDescent="0.25"/>
  <cols>
    <col min="1" max="1" width="14.42578125" customWidth="1"/>
    <col min="2" max="2" width="14.5703125" customWidth="1"/>
    <col min="3" max="3" width="16.85546875" customWidth="1"/>
    <col min="4" max="4" width="13.5703125" customWidth="1"/>
    <col min="5" max="5" width="13" customWidth="1"/>
    <col min="6" max="6" width="19.42578125" bestFit="1" customWidth="1"/>
    <col min="15" max="15" width="12" bestFit="1" customWidth="1"/>
  </cols>
  <sheetData>
    <row r="1" spans="1:15" ht="22.5" customHeight="1" x14ac:dyDescent="0.25">
      <c r="A1" s="1" t="s">
        <v>2</v>
      </c>
      <c r="B1" s="2" t="s">
        <v>12</v>
      </c>
      <c r="C1" s="2" t="s">
        <v>1</v>
      </c>
      <c r="D1" s="2" t="s">
        <v>0</v>
      </c>
      <c r="E1" s="2" t="s">
        <v>7</v>
      </c>
      <c r="F1" s="3" t="s">
        <v>3</v>
      </c>
      <c r="G1" s="4" t="s">
        <v>4</v>
      </c>
      <c r="H1" s="4" t="s">
        <v>17</v>
      </c>
      <c r="I1" s="4" t="s">
        <v>5</v>
      </c>
      <c r="J1" s="4" t="s">
        <v>6</v>
      </c>
      <c r="K1" s="4" t="s">
        <v>8</v>
      </c>
      <c r="L1" s="4" t="s">
        <v>9</v>
      </c>
      <c r="M1" s="4" t="s">
        <v>10</v>
      </c>
      <c r="N1" s="19" t="s">
        <v>35</v>
      </c>
      <c r="O1" s="18"/>
    </row>
    <row r="2" spans="1:15" s="5" customFormat="1" x14ac:dyDescent="0.25">
      <c r="A2" s="5" t="s">
        <v>432</v>
      </c>
      <c r="B2" s="5">
        <v>3.5289000000000001</v>
      </c>
      <c r="C2" s="5">
        <v>4.9297000000000004</v>
      </c>
      <c r="D2" s="5">
        <v>3.5314000000000001</v>
      </c>
      <c r="E2" s="5">
        <v>0.86416000000000004</v>
      </c>
      <c r="F2" s="21" t="s">
        <v>16</v>
      </c>
      <c r="G2" s="5">
        <f>D2-B2</f>
        <v>2.4999999999999467E-3</v>
      </c>
      <c r="H2" s="5">
        <f>C2-B2-G2</f>
        <v>1.3983000000000003</v>
      </c>
      <c r="I2" s="6">
        <f>(H2*$F$3)/100</f>
        <v>1.2076627555170003E-3</v>
      </c>
      <c r="J2" s="6">
        <f>I2/$F$9</f>
        <v>1.3692321491122452E-5</v>
      </c>
      <c r="K2" s="6">
        <f>(E2*J2)/12</f>
        <v>9.8602971164736489E-7</v>
      </c>
      <c r="L2" s="6">
        <f>K2*$F$7</f>
        <v>4.6363117041659103E-5</v>
      </c>
      <c r="M2" s="6">
        <f>(L2/G2)*100</f>
        <v>1.8545246816664036</v>
      </c>
      <c r="N2" s="5">
        <f>AVERAGE(M2:M4)</f>
        <v>1.4370440324085569</v>
      </c>
    </row>
    <row r="3" spans="1:15" s="5" customFormat="1" x14ac:dyDescent="0.25">
      <c r="A3" s="5" t="s">
        <v>433</v>
      </c>
      <c r="B3" s="5">
        <v>3.5145</v>
      </c>
      <c r="C3" s="5">
        <v>4.7495000000000003</v>
      </c>
      <c r="D3" s="5">
        <v>3.5173999999999999</v>
      </c>
      <c r="E3" s="5">
        <v>0.85560000000000003</v>
      </c>
      <c r="F3" s="22">
        <v>8.6366498999999999E-2</v>
      </c>
      <c r="G3" s="5">
        <f t="shared" ref="G3:G31" si="0">D3-B3</f>
        <v>2.8999999999999027E-3</v>
      </c>
      <c r="H3" s="5">
        <f t="shared" ref="H3:H31" si="1">C3-B3-G3</f>
        <v>1.2321000000000004</v>
      </c>
      <c r="I3" s="6">
        <f t="shared" ref="I3:I31" si="2">(H3*$F$3)/100</f>
        <v>1.0641216341790005E-3</v>
      </c>
      <c r="J3" s="6">
        <f t="shared" ref="J3:J31" si="3">I3/$F$9</f>
        <v>1.2064871135816332E-5</v>
      </c>
      <c r="K3" s="6">
        <f>(E3*J3)/12</f>
        <v>8.6022531198370452E-7</v>
      </c>
      <c r="L3" s="6">
        <f t="shared" ref="L3:L31" si="4">K3*$F$7</f>
        <v>4.0447794169473789E-5</v>
      </c>
      <c r="M3" s="6">
        <f t="shared" ref="M3:M31" si="5">(L3/G3)*100</f>
        <v>1.3947515230853498</v>
      </c>
      <c r="N3" s="5">
        <f>_xlfn.STDEV.P(M2:M4)</f>
        <v>0.32498455819583205</v>
      </c>
    </row>
    <row r="4" spans="1:15" s="5" customFormat="1" x14ac:dyDescent="0.25">
      <c r="A4" s="5" t="s">
        <v>434</v>
      </c>
      <c r="B4" s="5">
        <v>3.5459000000000001</v>
      </c>
      <c r="C4" s="5">
        <v>4.9122000000000003</v>
      </c>
      <c r="D4" s="5">
        <v>3.5489000000000002</v>
      </c>
      <c r="E4" s="5">
        <v>0.60899999999999999</v>
      </c>
      <c r="F4" s="23"/>
      <c r="G4" s="5">
        <f t="shared" si="0"/>
        <v>3.0000000000001137E-3</v>
      </c>
      <c r="H4" s="5">
        <f t="shared" si="1"/>
        <v>1.3633000000000002</v>
      </c>
      <c r="I4" s="6">
        <f t="shared" si="2"/>
        <v>1.1774344808670001E-3</v>
      </c>
      <c r="J4" s="6">
        <f t="shared" si="3"/>
        <v>1.3349597288741497E-5</v>
      </c>
      <c r="K4" s="6">
        <f>(E4*J4)/12</f>
        <v>6.7749206240363087E-7</v>
      </c>
      <c r="L4" s="6">
        <f t="shared" si="4"/>
        <v>3.1855676774218724E-5</v>
      </c>
      <c r="M4" s="6">
        <f t="shared" si="5"/>
        <v>1.0618558924739172</v>
      </c>
      <c r="N4" s="7"/>
    </row>
    <row r="5" spans="1:15" s="8" customFormat="1" x14ac:dyDescent="0.25">
      <c r="A5" s="8" t="s">
        <v>435</v>
      </c>
      <c r="B5" s="8">
        <v>3.5200999999999998</v>
      </c>
      <c r="C5" s="8">
        <v>4.9356999999999998</v>
      </c>
      <c r="D5" s="8">
        <v>3.5221</v>
      </c>
      <c r="E5" s="8">
        <v>0.52376599999999995</v>
      </c>
      <c r="F5" s="24"/>
      <c r="G5" s="8">
        <f t="shared" si="0"/>
        <v>2.0000000000002238E-3</v>
      </c>
      <c r="H5" s="8">
        <f t="shared" si="1"/>
        <v>1.4135999999999997</v>
      </c>
      <c r="I5" s="9">
        <f t="shared" si="2"/>
        <v>1.2208768298639999E-3</v>
      </c>
      <c r="J5" s="9">
        <f t="shared" si="3"/>
        <v>1.3842140928163264E-5</v>
      </c>
      <c r="K5" s="9">
        <f t="shared" ref="K5:K31" si="6">E5*J5/12</f>
        <v>6.0417023211503002E-7</v>
      </c>
      <c r="L5" s="9">
        <f t="shared" si="4"/>
        <v>2.8408084314048713E-5</v>
      </c>
      <c r="M5" s="46">
        <f t="shared" si="5"/>
        <v>1.4204042157022767</v>
      </c>
      <c r="N5" s="8">
        <f>AVERAGE(M5:M7)</f>
        <v>1.3109012148325097</v>
      </c>
    </row>
    <row r="6" spans="1:15" s="8" customFormat="1" x14ac:dyDescent="0.25">
      <c r="A6" s="8" t="s">
        <v>436</v>
      </c>
      <c r="B6" s="8">
        <v>3.4710000000000001</v>
      </c>
      <c r="C6" s="8">
        <v>4.9458000000000002</v>
      </c>
      <c r="D6" s="8">
        <v>3.4735</v>
      </c>
      <c r="E6" s="8">
        <v>0.65090000000000003</v>
      </c>
      <c r="F6" s="23" t="s">
        <v>13</v>
      </c>
      <c r="G6" s="8">
        <f t="shared" si="0"/>
        <v>2.4999999999999467E-3</v>
      </c>
      <c r="H6" s="8">
        <f t="shared" si="1"/>
        <v>1.4723000000000002</v>
      </c>
      <c r="I6" s="9">
        <f t="shared" si="2"/>
        <v>1.2715739647770003E-3</v>
      </c>
      <c r="J6" s="9">
        <f t="shared" si="3"/>
        <v>1.4416938376156466E-5</v>
      </c>
      <c r="K6" s="9">
        <f t="shared" si="6"/>
        <v>7.8199876575335371E-7</v>
      </c>
      <c r="L6" s="9">
        <f t="shared" si="4"/>
        <v>3.6769581965722696E-5</v>
      </c>
      <c r="M6" s="46">
        <f t="shared" si="5"/>
        <v>1.4707832786289392</v>
      </c>
      <c r="N6" s="8">
        <f>_xlfn.STDEV.P(M5:M7)</f>
        <v>0.19159113983384965</v>
      </c>
    </row>
    <row r="7" spans="1:15" s="8" customFormat="1" x14ac:dyDescent="0.25">
      <c r="A7" s="8" t="s">
        <v>437</v>
      </c>
      <c r="B7" s="8">
        <v>3.5455999999999999</v>
      </c>
      <c r="C7" s="8">
        <v>4.9196999999999997</v>
      </c>
      <c r="D7" s="8">
        <v>3.5480999999999998</v>
      </c>
      <c r="E7" s="8">
        <v>0.49476666600000002</v>
      </c>
      <c r="F7" s="24">
        <v>47.02</v>
      </c>
      <c r="G7" s="8">
        <f t="shared" si="0"/>
        <v>2.4999999999999467E-3</v>
      </c>
      <c r="H7" s="8">
        <f t="shared" si="1"/>
        <v>1.3715999999999999</v>
      </c>
      <c r="I7" s="9">
        <f t="shared" si="2"/>
        <v>1.1846029002839998E-3</v>
      </c>
      <c r="J7" s="9">
        <f t="shared" si="3"/>
        <v>1.343087188530612E-5</v>
      </c>
      <c r="K7" s="9">
        <f t="shared" si="6"/>
        <v>5.5376230868050358E-7</v>
      </c>
      <c r="L7" s="9">
        <f t="shared" si="4"/>
        <v>2.6037903754157281E-5</v>
      </c>
      <c r="M7" s="46">
        <f t="shared" si="5"/>
        <v>1.0415161501663133</v>
      </c>
    </row>
    <row r="8" spans="1:15" s="10" customFormat="1" x14ac:dyDescent="0.25">
      <c r="A8" s="10" t="s">
        <v>438</v>
      </c>
      <c r="B8" s="10">
        <v>3.5278</v>
      </c>
      <c r="C8" s="10">
        <v>4.8322000000000003</v>
      </c>
      <c r="D8" s="10">
        <v>3.5301</v>
      </c>
      <c r="E8" s="10">
        <v>1.34E-2</v>
      </c>
      <c r="F8" s="23" t="s">
        <v>14</v>
      </c>
      <c r="G8" s="10">
        <f t="shared" si="0"/>
        <v>2.2999999999999687E-3</v>
      </c>
      <c r="H8" s="10">
        <f t="shared" si="1"/>
        <v>1.3021000000000003</v>
      </c>
      <c r="I8" s="11">
        <f t="shared" si="2"/>
        <v>1.1245781834790002E-3</v>
      </c>
      <c r="J8" s="11">
        <f t="shared" si="3"/>
        <v>1.2750319540578234E-5</v>
      </c>
      <c r="K8" s="11">
        <f t="shared" si="6"/>
        <v>1.423785682031236E-8</v>
      </c>
      <c r="L8" s="11">
        <f t="shared" si="4"/>
        <v>6.6946402769108726E-7</v>
      </c>
      <c r="M8" s="11">
        <f t="shared" si="5"/>
        <v>2.910713163874332E-2</v>
      </c>
      <c r="N8" s="45">
        <f>AVERAGE(M8:M10)</f>
        <v>3.5015608784720827E-2</v>
      </c>
    </row>
    <row r="9" spans="1:15" s="10" customFormat="1" x14ac:dyDescent="0.25">
      <c r="A9" s="10" t="s">
        <v>439</v>
      </c>
      <c r="B9" s="10">
        <v>3.5413999999999999</v>
      </c>
      <c r="C9" s="10">
        <v>4.8916000000000004</v>
      </c>
      <c r="D9" s="10">
        <v>3.5438000000000001</v>
      </c>
      <c r="E9" s="10">
        <v>1.9099999999999999E-2</v>
      </c>
      <c r="F9" s="25">
        <v>88.2</v>
      </c>
      <c r="G9" s="10">
        <f t="shared" si="0"/>
        <v>2.4000000000001798E-3</v>
      </c>
      <c r="H9" s="10">
        <f t="shared" si="1"/>
        <v>1.3478000000000003</v>
      </c>
      <c r="I9" s="11">
        <f t="shared" si="2"/>
        <v>1.1640476735220002E-3</v>
      </c>
      <c r="J9" s="11">
        <f t="shared" si="3"/>
        <v>1.3197819427687077E-5</v>
      </c>
      <c r="K9" s="11">
        <f t="shared" si="6"/>
        <v>2.1006529255735261E-8</v>
      </c>
      <c r="L9" s="11">
        <f t="shared" si="4"/>
        <v>9.8772700560467195E-7</v>
      </c>
      <c r="M9" s="11">
        <f t="shared" si="5"/>
        <v>4.1155291900191585E-2</v>
      </c>
      <c r="N9" s="26">
        <f>_xlfn.STDEV.P(M8:M10)</f>
        <v>4.9213571008840142E-3</v>
      </c>
    </row>
    <row r="10" spans="1:15" s="10" customFormat="1" x14ac:dyDescent="0.25">
      <c r="A10" s="10" t="s">
        <v>440</v>
      </c>
      <c r="B10" s="10">
        <v>3.5547</v>
      </c>
      <c r="C10" s="10">
        <v>4.9630000000000001</v>
      </c>
      <c r="D10" s="10">
        <v>3.5577999999999999</v>
      </c>
      <c r="E10" s="10">
        <v>0.02</v>
      </c>
      <c r="F10" s="23" t="s">
        <v>15</v>
      </c>
      <c r="G10" s="10">
        <f t="shared" si="0"/>
        <v>3.0999999999998806E-3</v>
      </c>
      <c r="H10" s="10">
        <f t="shared" si="1"/>
        <v>1.4052000000000002</v>
      </c>
      <c r="I10" s="11">
        <f t="shared" si="2"/>
        <v>1.2136220439480001E-3</v>
      </c>
      <c r="J10" s="11">
        <f t="shared" si="3"/>
        <v>1.3759887119591838E-5</v>
      </c>
      <c r="K10" s="11">
        <f t="shared" si="6"/>
        <v>2.2933145199319728E-8</v>
      </c>
      <c r="L10" s="11">
        <f t="shared" si="4"/>
        <v>1.0783164872720137E-6</v>
      </c>
      <c r="M10" s="11">
        <f t="shared" si="5"/>
        <v>3.4784402815227593E-2</v>
      </c>
    </row>
    <row r="11" spans="1:15" s="12" customFormat="1" x14ac:dyDescent="0.25">
      <c r="A11" s="12" t="s">
        <v>441</v>
      </c>
      <c r="B11" s="12">
        <v>3.5655999999999999</v>
      </c>
      <c r="C11" s="12">
        <v>4.8143000000000002</v>
      </c>
      <c r="D11" s="12">
        <v>3.5684999999999998</v>
      </c>
      <c r="E11" s="12">
        <v>0.36782999999999999</v>
      </c>
      <c r="F11" s="22">
        <v>6.0220000000000003E+23</v>
      </c>
      <c r="G11" s="12">
        <f t="shared" si="0"/>
        <v>2.8999999999999027E-3</v>
      </c>
      <c r="H11" s="12">
        <f t="shared" si="1"/>
        <v>1.2458000000000005</v>
      </c>
      <c r="I11" s="13">
        <f t="shared" si="2"/>
        <v>1.0759538445420005E-3</v>
      </c>
      <c r="J11" s="13">
        <f t="shared" si="3"/>
        <v>1.2199023180748304E-5</v>
      </c>
      <c r="K11" s="13">
        <f t="shared" si="6"/>
        <v>3.739305580478874E-7</v>
      </c>
      <c r="L11" s="13">
        <f t="shared" si="4"/>
        <v>1.7582214839411667E-5</v>
      </c>
      <c r="M11" s="13">
        <f t="shared" si="5"/>
        <v>0.60628327032456064</v>
      </c>
      <c r="N11" s="12">
        <f>AVERAGE(M11:M13)</f>
        <v>0.58544479503366187</v>
      </c>
    </row>
    <row r="12" spans="1:15" s="12" customFormat="1" x14ac:dyDescent="0.25">
      <c r="A12" s="12" t="s">
        <v>442</v>
      </c>
      <c r="B12" s="12">
        <v>3.5577000000000001</v>
      </c>
      <c r="C12" s="12">
        <v>4.8635000000000002</v>
      </c>
      <c r="D12" s="12">
        <v>3.5598999999999998</v>
      </c>
      <c r="E12" s="12">
        <v>0.23025999999999999</v>
      </c>
      <c r="F12" s="24"/>
      <c r="G12" s="12">
        <f t="shared" si="0"/>
        <v>2.1999999999997577E-3</v>
      </c>
      <c r="H12" s="12">
        <f t="shared" si="1"/>
        <v>1.3036000000000003</v>
      </c>
      <c r="I12" s="13">
        <f t="shared" si="2"/>
        <v>1.1258736809640001E-3</v>
      </c>
      <c r="J12" s="13">
        <f t="shared" si="3"/>
        <v>1.2765007720680273E-5</v>
      </c>
      <c r="K12" s="13">
        <f t="shared" si="6"/>
        <v>2.4493922314698664E-7</v>
      </c>
      <c r="L12" s="13">
        <f t="shared" si="4"/>
        <v>1.1517042272371313E-5</v>
      </c>
      <c r="M12" s="13">
        <f t="shared" si="5"/>
        <v>0.523501921471481</v>
      </c>
      <c r="N12" s="12">
        <f>_xlfn.STDEV.P(M11:M13)</f>
        <v>4.4574780593342557E-2</v>
      </c>
    </row>
    <row r="13" spans="1:15" s="12" customFormat="1" x14ac:dyDescent="0.25">
      <c r="A13" s="12" t="s">
        <v>443</v>
      </c>
      <c r="B13" s="12">
        <v>3.5388000000000002</v>
      </c>
      <c r="C13" s="12">
        <v>5.2624000000000004</v>
      </c>
      <c r="D13" s="12">
        <v>3.5409000000000002</v>
      </c>
      <c r="E13" s="12">
        <v>0.19919999999999999</v>
      </c>
      <c r="F13" s="24"/>
      <c r="G13" s="12">
        <f t="shared" si="0"/>
        <v>2.0999999999999908E-3</v>
      </c>
      <c r="H13" s="12">
        <f t="shared" si="1"/>
        <v>1.7215000000000003</v>
      </c>
      <c r="I13" s="13">
        <f t="shared" si="2"/>
        <v>1.4867992802850003E-3</v>
      </c>
      <c r="J13" s="13">
        <f t="shared" si="3"/>
        <v>1.6857134697108845E-5</v>
      </c>
      <c r="K13" s="13">
        <f t="shared" si="6"/>
        <v>2.7982843597200681E-7</v>
      </c>
      <c r="L13" s="13">
        <f t="shared" si="4"/>
        <v>1.3157533059403762E-5</v>
      </c>
      <c r="M13" s="13">
        <f t="shared" si="5"/>
        <v>0.62654919330494374</v>
      </c>
    </row>
    <row r="14" spans="1:15" s="14" customFormat="1" x14ac:dyDescent="0.25">
      <c r="A14" s="14" t="s">
        <v>444</v>
      </c>
      <c r="B14" s="14">
        <v>3.5078</v>
      </c>
      <c r="C14" s="14">
        <v>4.9036</v>
      </c>
      <c r="D14" s="14">
        <v>3.5105</v>
      </c>
      <c r="E14" s="14">
        <v>0.31919999999999998</v>
      </c>
      <c r="F14" s="24"/>
      <c r="G14" s="14">
        <f t="shared" si="0"/>
        <v>2.6999999999999247E-3</v>
      </c>
      <c r="H14" s="14">
        <f t="shared" si="1"/>
        <v>1.3931</v>
      </c>
      <c r="I14" s="15">
        <f t="shared" si="2"/>
        <v>1.203171697569E-3</v>
      </c>
      <c r="J14" s="15">
        <f t="shared" si="3"/>
        <v>1.3641402466768707E-5</v>
      </c>
      <c r="K14" s="15">
        <f t="shared" si="6"/>
        <v>3.6286130561604757E-7</v>
      </c>
      <c r="L14" s="15">
        <f t="shared" si="4"/>
        <v>1.7061738590066557E-5</v>
      </c>
      <c r="M14" s="15">
        <f t="shared" si="5"/>
        <v>0.63191624407655678</v>
      </c>
      <c r="N14" s="14">
        <f>AVERAGE(M14:M16)</f>
        <v>0.62891860297588442</v>
      </c>
    </row>
    <row r="15" spans="1:15" s="14" customFormat="1" x14ac:dyDescent="0.25">
      <c r="A15" s="14" t="s">
        <v>445</v>
      </c>
      <c r="B15" s="14">
        <v>3.5807000000000002</v>
      </c>
      <c r="C15" s="14">
        <v>4.8361000000000001</v>
      </c>
      <c r="D15" s="14">
        <v>3.5834999999999999</v>
      </c>
      <c r="E15" s="14">
        <v>0.36936000000000002</v>
      </c>
      <c r="F15" s="24"/>
      <c r="G15" s="14">
        <f t="shared" si="0"/>
        <v>2.7999999999996916E-3</v>
      </c>
      <c r="H15" s="14">
        <f t="shared" si="1"/>
        <v>1.2526000000000002</v>
      </c>
      <c r="I15" s="15">
        <f t="shared" si="2"/>
        <v>1.0818267664740001E-3</v>
      </c>
      <c r="J15" s="15">
        <f t="shared" si="3"/>
        <v>1.2265609597210886E-5</v>
      </c>
      <c r="K15" s="15">
        <f t="shared" si="6"/>
        <v>3.7753546340215111E-7</v>
      </c>
      <c r="L15" s="15">
        <f t="shared" si="4"/>
        <v>1.7751717489169145E-5</v>
      </c>
      <c r="M15" s="15">
        <f t="shared" si="5"/>
        <v>0.63398991032753926</v>
      </c>
      <c r="N15" s="14">
        <f>_xlfn.STDEV.P(M14:M16)</f>
        <v>5.7680712995391067E-3</v>
      </c>
    </row>
    <row r="16" spans="1:15" s="14" customFormat="1" x14ac:dyDescent="0.25">
      <c r="A16" s="14" t="s">
        <v>446</v>
      </c>
      <c r="B16" s="14">
        <v>3.5404</v>
      </c>
      <c r="C16" s="14">
        <v>4.7283999999999997</v>
      </c>
      <c r="D16" s="14">
        <v>3.5417000000000001</v>
      </c>
      <c r="E16" s="14">
        <v>0.17726</v>
      </c>
      <c r="F16" s="24"/>
      <c r="G16" s="14">
        <f t="shared" si="0"/>
        <v>1.3000000000000789E-3</v>
      </c>
      <c r="H16" s="14">
        <f t="shared" si="1"/>
        <v>1.1866999999999996</v>
      </c>
      <c r="I16" s="15">
        <f t="shared" si="2"/>
        <v>1.0249112436329997E-3</v>
      </c>
      <c r="J16" s="15">
        <f t="shared" si="3"/>
        <v>1.1620308884727888E-5</v>
      </c>
      <c r="K16" s="15">
        <f t="shared" si="6"/>
        <v>1.7165132940890548E-7</v>
      </c>
      <c r="L16" s="15">
        <f t="shared" si="4"/>
        <v>8.071045508806736E-6</v>
      </c>
      <c r="M16" s="15">
        <f t="shared" si="5"/>
        <v>0.62084965452355734</v>
      </c>
    </row>
    <row r="17" spans="5:14" s="16" customFormat="1" x14ac:dyDescent="0.25">
      <c r="F17" s="24"/>
      <c r="G17" s="16">
        <f t="shared" si="0"/>
        <v>0</v>
      </c>
      <c r="H17" s="16">
        <f t="shared" si="1"/>
        <v>0</v>
      </c>
      <c r="I17" s="17">
        <f t="shared" si="2"/>
        <v>0</v>
      </c>
      <c r="J17" s="17">
        <f t="shared" si="3"/>
        <v>0</v>
      </c>
      <c r="K17" s="17">
        <f t="shared" si="6"/>
        <v>0</v>
      </c>
      <c r="L17" s="17">
        <f t="shared" si="4"/>
        <v>0</v>
      </c>
      <c r="M17" s="17" t="e">
        <f t="shared" si="5"/>
        <v>#DIV/0!</v>
      </c>
      <c r="N17" s="20" t="e">
        <f>AVERAGE(M17:M19)</f>
        <v>#DIV/0!</v>
      </c>
    </row>
    <row r="18" spans="5:14" s="16" customFormat="1" x14ac:dyDescent="0.25">
      <c r="F18" s="24"/>
      <c r="G18" s="16">
        <f t="shared" si="0"/>
        <v>0</v>
      </c>
      <c r="H18" s="16">
        <f t="shared" si="1"/>
        <v>0</v>
      </c>
      <c r="I18" s="17">
        <f t="shared" si="2"/>
        <v>0</v>
      </c>
      <c r="J18" s="17">
        <f t="shared" si="3"/>
        <v>0</v>
      </c>
      <c r="K18" s="17">
        <f t="shared" si="6"/>
        <v>0</v>
      </c>
      <c r="L18" s="17">
        <f t="shared" si="4"/>
        <v>0</v>
      </c>
      <c r="M18" s="17" t="e">
        <f t="shared" si="5"/>
        <v>#DIV/0!</v>
      </c>
      <c r="N18" s="20" t="e">
        <f>_xlfn.STDEV.P(M17:M19)</f>
        <v>#DIV/0!</v>
      </c>
    </row>
    <row r="19" spans="5:14" s="16" customFormat="1" x14ac:dyDescent="0.25">
      <c r="E19" s="30"/>
      <c r="F19" s="38"/>
      <c r="G19" s="34">
        <f t="shared" si="0"/>
        <v>0</v>
      </c>
      <c r="H19" s="16">
        <f t="shared" si="1"/>
        <v>0</v>
      </c>
      <c r="I19" s="17">
        <f t="shared" si="2"/>
        <v>0</v>
      </c>
      <c r="J19" s="17">
        <f t="shared" si="3"/>
        <v>0</v>
      </c>
      <c r="K19" s="17">
        <f t="shared" si="6"/>
        <v>0</v>
      </c>
      <c r="L19" s="17">
        <f t="shared" si="4"/>
        <v>0</v>
      </c>
      <c r="M19" s="17" t="e">
        <f t="shared" si="5"/>
        <v>#DIV/0!</v>
      </c>
    </row>
    <row r="20" spans="5:14" s="29" customFormat="1" x14ac:dyDescent="0.25">
      <c r="E20" s="31"/>
      <c r="F20" s="38"/>
      <c r="G20" s="35">
        <f t="shared" si="0"/>
        <v>0</v>
      </c>
      <c r="H20" s="29">
        <f t="shared" si="1"/>
        <v>0</v>
      </c>
      <c r="I20" s="29">
        <f t="shared" si="2"/>
        <v>0</v>
      </c>
      <c r="J20" s="29">
        <f t="shared" si="3"/>
        <v>0</v>
      </c>
      <c r="K20" s="29">
        <f t="shared" si="6"/>
        <v>0</v>
      </c>
      <c r="L20" s="29">
        <f t="shared" si="4"/>
        <v>0</v>
      </c>
      <c r="M20" s="29" t="e">
        <f t="shared" si="5"/>
        <v>#DIV/0!</v>
      </c>
      <c r="N20" s="39" t="e">
        <f>AVERAGE(M20:M22)</f>
        <v>#DIV/0!</v>
      </c>
    </row>
    <row r="21" spans="5:14" s="29" customFormat="1" x14ac:dyDescent="0.25">
      <c r="E21" s="31"/>
      <c r="F21" s="38"/>
      <c r="G21" s="35">
        <f t="shared" si="0"/>
        <v>0</v>
      </c>
      <c r="H21" s="29">
        <f t="shared" si="1"/>
        <v>0</v>
      </c>
      <c r="I21" s="29">
        <f t="shared" si="2"/>
        <v>0</v>
      </c>
      <c r="J21" s="29">
        <f t="shared" si="3"/>
        <v>0</v>
      </c>
      <c r="K21" s="29">
        <f t="shared" si="6"/>
        <v>0</v>
      </c>
      <c r="L21" s="29">
        <f t="shared" si="4"/>
        <v>0</v>
      </c>
      <c r="M21" s="29" t="e">
        <f t="shared" si="5"/>
        <v>#DIV/0!</v>
      </c>
      <c r="N21" s="39" t="e">
        <f>_xlfn.STDEV.P(M20:M22)</f>
        <v>#DIV/0!</v>
      </c>
    </row>
    <row r="22" spans="5:14" s="29" customFormat="1" x14ac:dyDescent="0.25">
      <c r="E22" s="31"/>
      <c r="F22" s="38"/>
      <c r="G22" s="35">
        <f t="shared" si="0"/>
        <v>0</v>
      </c>
      <c r="H22" s="29">
        <f t="shared" si="1"/>
        <v>0</v>
      </c>
      <c r="I22" s="29">
        <f t="shared" si="2"/>
        <v>0</v>
      </c>
      <c r="J22" s="29">
        <f t="shared" si="3"/>
        <v>0</v>
      </c>
      <c r="K22" s="29">
        <f t="shared" si="6"/>
        <v>0</v>
      </c>
      <c r="L22" s="29">
        <f t="shared" si="4"/>
        <v>0</v>
      </c>
      <c r="M22" s="29" t="e">
        <f t="shared" si="5"/>
        <v>#DIV/0!</v>
      </c>
    </row>
    <row r="23" spans="5:14" s="27" customFormat="1" x14ac:dyDescent="0.25">
      <c r="E23" s="32"/>
      <c r="F23" s="38"/>
      <c r="G23" s="36">
        <f t="shared" si="0"/>
        <v>0</v>
      </c>
      <c r="H23" s="27">
        <f t="shared" si="1"/>
        <v>0</v>
      </c>
      <c r="I23" s="27">
        <f t="shared" si="2"/>
        <v>0</v>
      </c>
      <c r="J23" s="27">
        <f t="shared" si="3"/>
        <v>0</v>
      </c>
      <c r="K23" s="27">
        <f t="shared" si="6"/>
        <v>0</v>
      </c>
      <c r="L23" s="27">
        <f t="shared" si="4"/>
        <v>0</v>
      </c>
      <c r="M23" s="27" t="e">
        <f t="shared" si="5"/>
        <v>#DIV/0!</v>
      </c>
      <c r="N23" s="40" t="e">
        <f>AVERAGE(M23:M25)</f>
        <v>#DIV/0!</v>
      </c>
    </row>
    <row r="24" spans="5:14" s="27" customFormat="1" x14ac:dyDescent="0.25">
      <c r="E24" s="32"/>
      <c r="F24" s="38"/>
      <c r="G24" s="36">
        <f t="shared" si="0"/>
        <v>0</v>
      </c>
      <c r="H24" s="27">
        <f t="shared" si="1"/>
        <v>0</v>
      </c>
      <c r="I24" s="27">
        <f t="shared" si="2"/>
        <v>0</v>
      </c>
      <c r="J24" s="27">
        <f t="shared" si="3"/>
        <v>0</v>
      </c>
      <c r="K24" s="27">
        <f t="shared" si="6"/>
        <v>0</v>
      </c>
      <c r="L24" s="27">
        <f t="shared" si="4"/>
        <v>0</v>
      </c>
      <c r="M24" s="27" t="e">
        <f t="shared" si="5"/>
        <v>#DIV/0!</v>
      </c>
      <c r="N24" s="40" t="e">
        <f>_xlfn.STDEV.P(M23:M25)</f>
        <v>#DIV/0!</v>
      </c>
    </row>
    <row r="25" spans="5:14" s="27" customFormat="1" x14ac:dyDescent="0.25">
      <c r="E25" s="32"/>
      <c r="F25" s="38"/>
      <c r="G25" s="36">
        <f t="shared" si="0"/>
        <v>0</v>
      </c>
      <c r="H25" s="27">
        <f t="shared" si="1"/>
        <v>0</v>
      </c>
      <c r="I25" s="27">
        <f t="shared" si="2"/>
        <v>0</v>
      </c>
      <c r="J25" s="27">
        <f t="shared" si="3"/>
        <v>0</v>
      </c>
      <c r="K25" s="27">
        <f t="shared" si="6"/>
        <v>0</v>
      </c>
      <c r="L25" s="27">
        <f t="shared" si="4"/>
        <v>0</v>
      </c>
      <c r="M25" s="27" t="e">
        <f t="shared" si="5"/>
        <v>#DIV/0!</v>
      </c>
    </row>
    <row r="26" spans="5:14" s="43" customFormat="1" x14ac:dyDescent="0.25">
      <c r="F26" s="38"/>
      <c r="G26" s="43">
        <f t="shared" si="0"/>
        <v>0</v>
      </c>
      <c r="H26" s="43">
        <f t="shared" si="1"/>
        <v>0</v>
      </c>
      <c r="I26" s="43">
        <f t="shared" si="2"/>
        <v>0</v>
      </c>
      <c r="J26" s="43">
        <f t="shared" si="3"/>
        <v>0</v>
      </c>
      <c r="K26" s="43">
        <f t="shared" si="6"/>
        <v>0</v>
      </c>
      <c r="L26" s="43">
        <f t="shared" si="4"/>
        <v>0</v>
      </c>
      <c r="M26" s="43" t="e">
        <f t="shared" si="5"/>
        <v>#DIV/0!</v>
      </c>
      <c r="N26" s="43" t="e">
        <f>AVERAGE(M26:M28)</f>
        <v>#DIV/0!</v>
      </c>
    </row>
    <row r="27" spans="5:14" s="43" customFormat="1" x14ac:dyDescent="0.25">
      <c r="F27" s="38"/>
      <c r="G27" s="43">
        <f t="shared" si="0"/>
        <v>0</v>
      </c>
      <c r="H27" s="43">
        <f t="shared" si="1"/>
        <v>0</v>
      </c>
      <c r="I27" s="43">
        <f t="shared" si="2"/>
        <v>0</v>
      </c>
      <c r="J27" s="43">
        <f t="shared" si="3"/>
        <v>0</v>
      </c>
      <c r="K27" s="43">
        <f t="shared" si="6"/>
        <v>0</v>
      </c>
      <c r="L27" s="43">
        <f t="shared" si="4"/>
        <v>0</v>
      </c>
      <c r="M27" s="43" t="e">
        <f t="shared" si="5"/>
        <v>#DIV/0!</v>
      </c>
      <c r="N27" s="43" t="e">
        <f>STDEV(M26:M28)</f>
        <v>#DIV/0!</v>
      </c>
    </row>
    <row r="28" spans="5:14" s="43" customFormat="1" x14ac:dyDescent="0.25">
      <c r="F28" s="38"/>
      <c r="G28" s="43">
        <f t="shared" si="0"/>
        <v>0</v>
      </c>
      <c r="H28" s="43">
        <f t="shared" si="1"/>
        <v>0</v>
      </c>
      <c r="I28" s="43">
        <f t="shared" si="2"/>
        <v>0</v>
      </c>
      <c r="J28" s="43">
        <f t="shared" si="3"/>
        <v>0</v>
      </c>
      <c r="K28" s="43">
        <f t="shared" si="6"/>
        <v>0</v>
      </c>
      <c r="L28" s="43">
        <f t="shared" si="4"/>
        <v>0</v>
      </c>
      <c r="M28" s="43" t="e">
        <f t="shared" si="5"/>
        <v>#DIV/0!</v>
      </c>
    </row>
    <row r="29" spans="5:14" s="42" customFormat="1" x14ac:dyDescent="0.25">
      <c r="F29" s="38"/>
      <c r="G29" s="42">
        <f t="shared" si="0"/>
        <v>0</v>
      </c>
      <c r="H29" s="42">
        <f t="shared" si="1"/>
        <v>0</v>
      </c>
      <c r="I29" s="42">
        <f t="shared" si="2"/>
        <v>0</v>
      </c>
      <c r="J29" s="42">
        <f t="shared" si="3"/>
        <v>0</v>
      </c>
      <c r="K29" s="42">
        <f t="shared" si="6"/>
        <v>0</v>
      </c>
      <c r="L29" s="42">
        <f t="shared" si="4"/>
        <v>0</v>
      </c>
      <c r="M29" s="42" t="e">
        <f t="shared" si="5"/>
        <v>#DIV/0!</v>
      </c>
      <c r="N29" s="42" t="e">
        <f>AVERAGE(M29:M31)</f>
        <v>#DIV/0!</v>
      </c>
    </row>
    <row r="30" spans="5:14" s="42" customFormat="1" x14ac:dyDescent="0.25">
      <c r="F30" s="38"/>
      <c r="G30" s="42">
        <f t="shared" si="0"/>
        <v>0</v>
      </c>
      <c r="H30" s="42">
        <f t="shared" si="1"/>
        <v>0</v>
      </c>
      <c r="I30" s="42">
        <f t="shared" si="2"/>
        <v>0</v>
      </c>
      <c r="J30" s="42">
        <f t="shared" si="3"/>
        <v>0</v>
      </c>
      <c r="K30" s="42">
        <f t="shared" si="6"/>
        <v>0</v>
      </c>
      <c r="L30" s="42">
        <f t="shared" si="4"/>
        <v>0</v>
      </c>
      <c r="M30" s="42" t="e">
        <f t="shared" si="5"/>
        <v>#DIV/0!</v>
      </c>
      <c r="N30" s="42" t="e">
        <f>STDEV(M29:M31)</f>
        <v>#DIV/0!</v>
      </c>
    </row>
    <row r="31" spans="5:14" s="42" customFormat="1" x14ac:dyDescent="0.25">
      <c r="F31" s="38"/>
      <c r="G31" s="42">
        <f t="shared" si="0"/>
        <v>0</v>
      </c>
      <c r="H31" s="42">
        <f t="shared" si="1"/>
        <v>0</v>
      </c>
      <c r="I31" s="42">
        <f t="shared" si="2"/>
        <v>0</v>
      </c>
      <c r="J31" s="42">
        <f t="shared" si="3"/>
        <v>0</v>
      </c>
      <c r="K31" s="42">
        <f t="shared" si="6"/>
        <v>0</v>
      </c>
      <c r="L31" s="42">
        <f t="shared" si="4"/>
        <v>0</v>
      </c>
      <c r="M31" s="42" t="e">
        <f t="shared" si="5"/>
        <v>#DIV/0!</v>
      </c>
    </row>
  </sheetData>
  <phoneticPr fontId="5" type="noConversion"/>
  <pageMargins left="0.7" right="0.7" top="0.75" bottom="0.75" header="0.3" footer="0.3"/>
  <pageSetup paperSize="0" orientation="portrait" horizontalDpi="0" verticalDpi="0" copies="0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BD7190-10AA-466F-84A4-526C3F7A856F}">
  <dimension ref="A1:O31"/>
  <sheetViews>
    <sheetView workbookViewId="0">
      <selection sqref="A1:XFD1048576"/>
    </sheetView>
  </sheetViews>
  <sheetFormatPr defaultRowHeight="15" x14ac:dyDescent="0.25"/>
  <cols>
    <col min="1" max="1" width="14.42578125" customWidth="1"/>
    <col min="2" max="2" width="14.5703125" customWidth="1"/>
    <col min="3" max="3" width="16.85546875" customWidth="1"/>
    <col min="4" max="4" width="13.5703125" customWidth="1"/>
    <col min="5" max="5" width="13" customWidth="1"/>
    <col min="6" max="6" width="19.42578125" bestFit="1" customWidth="1"/>
    <col min="15" max="15" width="12" bestFit="1" customWidth="1"/>
  </cols>
  <sheetData>
    <row r="1" spans="1:15" ht="22.5" customHeight="1" x14ac:dyDescent="0.25">
      <c r="A1" s="1" t="s">
        <v>2</v>
      </c>
      <c r="B1" s="2" t="s">
        <v>12</v>
      </c>
      <c r="C1" s="2" t="s">
        <v>1</v>
      </c>
      <c r="D1" s="2" t="s">
        <v>0</v>
      </c>
      <c r="E1" s="2" t="s">
        <v>7</v>
      </c>
      <c r="F1" s="3" t="s">
        <v>3</v>
      </c>
      <c r="G1" s="4" t="s">
        <v>4</v>
      </c>
      <c r="H1" s="4" t="s">
        <v>17</v>
      </c>
      <c r="I1" s="4" t="s">
        <v>5</v>
      </c>
      <c r="J1" s="4" t="s">
        <v>6</v>
      </c>
      <c r="K1" s="4" t="s">
        <v>8</v>
      </c>
      <c r="L1" s="4" t="s">
        <v>9</v>
      </c>
      <c r="M1" s="4" t="s">
        <v>10</v>
      </c>
      <c r="N1" s="19" t="s">
        <v>35</v>
      </c>
      <c r="O1" s="18"/>
    </row>
    <row r="2" spans="1:15" s="5" customFormat="1" x14ac:dyDescent="0.25">
      <c r="B2" s="5">
        <v>3.4750999999999999</v>
      </c>
      <c r="C2" s="5">
        <v>5.2854999999999999</v>
      </c>
      <c r="D2" s="5">
        <v>3.4773000000000001</v>
      </c>
      <c r="E2" s="5">
        <v>0.26962999999999998</v>
      </c>
      <c r="F2" s="21" t="s">
        <v>16</v>
      </c>
      <c r="G2" s="5">
        <f>D2-B2</f>
        <v>2.2000000000002018E-3</v>
      </c>
      <c r="H2" s="5">
        <f>C2-B2-G2</f>
        <v>1.8081999999999998</v>
      </c>
      <c r="I2" s="6">
        <f>(H2*$F$3)/100</f>
        <v>1.5572162834013997E-3</v>
      </c>
      <c r="J2" s="6">
        <f>I2/$F$9</f>
        <v>1.7655513417249429E-5</v>
      </c>
      <c r="K2" s="6">
        <f>(E2*J2)/12</f>
        <v>3.9670467355774691E-7</v>
      </c>
      <c r="L2" s="6">
        <f>K2*$F$7</f>
        <v>1.8653053750685261E-5</v>
      </c>
      <c r="M2" s="6">
        <f>(L2/G2)*100</f>
        <v>0.84786607957652493</v>
      </c>
      <c r="N2" s="5">
        <f>AVERAGE(M2:M4)</f>
        <v>0.56637142705349364</v>
      </c>
    </row>
    <row r="3" spans="1:15" s="5" customFormat="1" x14ac:dyDescent="0.25">
      <c r="A3" s="5" t="s">
        <v>424</v>
      </c>
      <c r="B3" s="5">
        <v>3.5503999999999998</v>
      </c>
      <c r="C3" s="5">
        <v>4.9848999999999997</v>
      </c>
      <c r="D3" s="5">
        <v>3.5531000000000001</v>
      </c>
      <c r="F3" s="22">
        <v>8.61196927E-2</v>
      </c>
      <c r="G3" s="5">
        <f t="shared" ref="G3:G31" si="0">D3-B3</f>
        <v>2.7000000000003688E-3</v>
      </c>
      <c r="H3" s="5">
        <f t="shared" ref="H3:H31" si="1">C3-B3-G3</f>
        <v>1.4317999999999995</v>
      </c>
      <c r="I3" s="6">
        <f t="shared" ref="I3:I31" si="2">(H3*$F$3)/100</f>
        <v>1.2330617600785996E-3</v>
      </c>
      <c r="J3" s="6">
        <f t="shared" ref="J3:J31" si="3">I3/$F$9</f>
        <v>1.3980292064383215E-5</v>
      </c>
      <c r="K3" s="6">
        <f>(E3*J3)/12</f>
        <v>0</v>
      </c>
      <c r="L3" s="6">
        <f t="shared" ref="L3:L31" si="4">K3*$F$7</f>
        <v>0</v>
      </c>
      <c r="M3" s="6">
        <f t="shared" ref="M3:M31" si="5">(L3/G3)*100</f>
        <v>0</v>
      </c>
      <c r="N3" s="5">
        <f>_xlfn.STDEV.P(M2:M4)</f>
        <v>0.40048745691908688</v>
      </c>
    </row>
    <row r="4" spans="1:15" s="5" customFormat="1" x14ac:dyDescent="0.25">
      <c r="A4" s="5" t="s">
        <v>425</v>
      </c>
      <c r="B4" s="5">
        <v>3.5585</v>
      </c>
      <c r="C4" s="5">
        <v>4.9820000000000002</v>
      </c>
      <c r="D4" s="5">
        <v>3.5613999999999999</v>
      </c>
      <c r="E4" s="5">
        <v>0.45419999999999999</v>
      </c>
      <c r="F4" s="23"/>
      <c r="G4" s="5">
        <f t="shared" si="0"/>
        <v>2.8999999999999027E-3</v>
      </c>
      <c r="H4" s="5">
        <f t="shared" si="1"/>
        <v>1.4206000000000003</v>
      </c>
      <c r="I4" s="6">
        <f t="shared" si="2"/>
        <v>1.2234163544962004E-3</v>
      </c>
      <c r="J4" s="6">
        <f t="shared" si="3"/>
        <v>1.3870933724446715E-5</v>
      </c>
      <c r="K4" s="6">
        <f>(E4*J4)/12</f>
        <v>5.2501484147030816E-7</v>
      </c>
      <c r="L4" s="6">
        <f t="shared" si="4"/>
        <v>2.4686197845933891E-5</v>
      </c>
      <c r="M4" s="6">
        <f t="shared" si="5"/>
        <v>0.85124820158395587</v>
      </c>
      <c r="N4" s="7"/>
    </row>
    <row r="5" spans="1:15" s="8" customFormat="1" x14ac:dyDescent="0.25">
      <c r="A5" s="8" t="s">
        <v>426</v>
      </c>
      <c r="B5" s="8">
        <v>3.5038</v>
      </c>
      <c r="C5" s="8">
        <v>4.8613</v>
      </c>
      <c r="D5" s="8">
        <v>3.5061</v>
      </c>
      <c r="E5" s="8">
        <v>9.5460000000000003E-2</v>
      </c>
      <c r="F5" s="24"/>
      <c r="G5" s="8">
        <f t="shared" si="0"/>
        <v>2.2999999999999687E-3</v>
      </c>
      <c r="H5" s="8">
        <f t="shared" si="1"/>
        <v>1.3552</v>
      </c>
      <c r="I5" s="9">
        <f t="shared" si="2"/>
        <v>1.1670940754703999E-3</v>
      </c>
      <c r="J5" s="9">
        <f t="shared" si="3"/>
        <v>1.323235913231746E-5</v>
      </c>
      <c r="K5" s="9">
        <f t="shared" ref="K5:K31" si="6">E5*J5/12</f>
        <v>1.0526341689758539E-7</v>
      </c>
      <c r="L5" s="9">
        <f t="shared" si="4"/>
        <v>4.9494858625244654E-6</v>
      </c>
      <c r="M5" s="46">
        <f t="shared" si="5"/>
        <v>0.21519503750106664</v>
      </c>
      <c r="N5" s="8">
        <f>AVERAGE(M5:M7)</f>
        <v>0.18890773518648266</v>
      </c>
    </row>
    <row r="6" spans="1:15" s="8" customFormat="1" x14ac:dyDescent="0.25">
      <c r="A6" s="8" t="s">
        <v>427</v>
      </c>
      <c r="B6" s="8">
        <v>3.4961000000000002</v>
      </c>
      <c r="C6" s="8">
        <v>4.9673999999999996</v>
      </c>
      <c r="D6" s="8">
        <v>3.4981</v>
      </c>
      <c r="E6" s="8">
        <v>4.3400000000000001E-2</v>
      </c>
      <c r="F6" s="23" t="s">
        <v>13</v>
      </c>
      <c r="G6" s="8">
        <f t="shared" si="0"/>
        <v>1.9999999999997797E-3</v>
      </c>
      <c r="H6" s="8">
        <f t="shared" si="1"/>
        <v>1.4692999999999996</v>
      </c>
      <c r="I6" s="9">
        <f t="shared" si="2"/>
        <v>1.2653566448410996E-3</v>
      </c>
      <c r="J6" s="9">
        <f t="shared" si="3"/>
        <v>1.434644722042063E-5</v>
      </c>
      <c r="K6" s="9">
        <f t="shared" si="6"/>
        <v>5.1886317447187945E-8</v>
      </c>
      <c r="L6" s="9">
        <f t="shared" si="4"/>
        <v>2.4396946463667775E-6</v>
      </c>
      <c r="M6" s="46">
        <f t="shared" si="5"/>
        <v>0.12198473231835232</v>
      </c>
      <c r="N6" s="8">
        <f>_xlfn.STDEV.P(M5:M7)</f>
        <v>4.7682878602085393E-2</v>
      </c>
    </row>
    <row r="7" spans="1:15" s="8" customFormat="1" x14ac:dyDescent="0.25">
      <c r="A7" s="8" t="s">
        <v>428</v>
      </c>
      <c r="B7" s="8">
        <v>3.5775999999999999</v>
      </c>
      <c r="C7" s="8">
        <v>4.9104999999999999</v>
      </c>
      <c r="D7" s="8">
        <v>3.5804</v>
      </c>
      <c r="E7" s="8">
        <v>0.1263</v>
      </c>
      <c r="F7" s="24">
        <v>47.02</v>
      </c>
      <c r="G7" s="8">
        <f t="shared" si="0"/>
        <v>2.8000000000001357E-3</v>
      </c>
      <c r="H7" s="8">
        <f t="shared" si="1"/>
        <v>1.3300999999999998</v>
      </c>
      <c r="I7" s="9">
        <f t="shared" si="2"/>
        <v>1.1454780326027E-3</v>
      </c>
      <c r="J7" s="9">
        <f t="shared" si="3"/>
        <v>1.2987279281209749E-5</v>
      </c>
      <c r="K7" s="9">
        <f t="shared" si="6"/>
        <v>1.366911144347326E-7</v>
      </c>
      <c r="L7" s="9">
        <f t="shared" si="4"/>
        <v>6.427216200721127E-6</v>
      </c>
      <c r="M7" s="46">
        <f t="shared" si="5"/>
        <v>0.22954343574002911</v>
      </c>
    </row>
    <row r="8" spans="1:15" s="10" customFormat="1" x14ac:dyDescent="0.25">
      <c r="A8" s="10" t="s">
        <v>429</v>
      </c>
      <c r="B8" s="10">
        <v>3.5472000000000001</v>
      </c>
      <c r="C8" s="10">
        <v>4.8768000000000002</v>
      </c>
      <c r="D8" s="10">
        <v>3.5495000000000001</v>
      </c>
      <c r="E8" s="10">
        <v>0.477966</v>
      </c>
      <c r="F8" s="23" t="s">
        <v>14</v>
      </c>
      <c r="G8" s="10">
        <f t="shared" si="0"/>
        <v>2.2999999999999687E-3</v>
      </c>
      <c r="H8" s="10">
        <f t="shared" si="1"/>
        <v>1.3273000000000001</v>
      </c>
      <c r="I8" s="11">
        <f t="shared" si="2"/>
        <v>1.1430666812071002E-3</v>
      </c>
      <c r="J8" s="11">
        <f t="shared" si="3"/>
        <v>1.2959939696225625E-5</v>
      </c>
      <c r="K8" s="11">
        <f t="shared" si="6"/>
        <v>5.1620087807051479E-7</v>
      </c>
      <c r="L8" s="11">
        <f t="shared" si="4"/>
        <v>2.4271765286875607E-5</v>
      </c>
      <c r="M8" s="11">
        <f t="shared" si="5"/>
        <v>1.0552941429076494</v>
      </c>
      <c r="N8" s="45">
        <f>AVERAGE(M8:M10)</f>
        <v>0.97641693725762424</v>
      </c>
    </row>
    <row r="9" spans="1:15" s="10" customFormat="1" x14ac:dyDescent="0.25">
      <c r="A9" s="10" t="s">
        <v>430</v>
      </c>
      <c r="B9" s="10">
        <v>3.5371999999999999</v>
      </c>
      <c r="C9" s="10">
        <v>4.8333000000000004</v>
      </c>
      <c r="D9" s="10">
        <v>3.5396999999999998</v>
      </c>
      <c r="E9" s="10">
        <v>0.48356660000000001</v>
      </c>
      <c r="F9" s="25">
        <v>88.2</v>
      </c>
      <c r="G9" s="10">
        <f t="shared" si="0"/>
        <v>2.4999999999999467E-3</v>
      </c>
      <c r="H9" s="10">
        <f t="shared" si="1"/>
        <v>1.2936000000000005</v>
      </c>
      <c r="I9" s="11">
        <f t="shared" si="2"/>
        <v>1.1140443447672005E-3</v>
      </c>
      <c r="J9" s="11">
        <f t="shared" si="3"/>
        <v>1.2630888262666672E-5</v>
      </c>
      <c r="K9" s="11">
        <f t="shared" si="6"/>
        <v>5.0898964101313582E-7</v>
      </c>
      <c r="L9" s="11">
        <f t="shared" si="4"/>
        <v>2.3932692920437646E-5</v>
      </c>
      <c r="M9" s="11">
        <f t="shared" si="5"/>
        <v>0.95730771681752624</v>
      </c>
      <c r="N9" s="26">
        <f>_xlfn.STDEV.P(M8:M10)</f>
        <v>5.8192175685506949E-2</v>
      </c>
    </row>
    <row r="10" spans="1:15" s="10" customFormat="1" x14ac:dyDescent="0.25">
      <c r="A10" s="10" t="s">
        <v>431</v>
      </c>
      <c r="B10" s="10">
        <v>3.5365000000000002</v>
      </c>
      <c r="C10" s="10">
        <v>4.8887</v>
      </c>
      <c r="D10" s="10">
        <v>3.5388999999999999</v>
      </c>
      <c r="E10" s="10">
        <v>0.42599999999999999</v>
      </c>
      <c r="F10" s="23" t="s">
        <v>15</v>
      </c>
      <c r="G10" s="10">
        <f t="shared" si="0"/>
        <v>2.3999999999997357E-3</v>
      </c>
      <c r="H10" s="10">
        <f t="shared" si="1"/>
        <v>1.3498000000000001</v>
      </c>
      <c r="I10" s="11">
        <f t="shared" si="2"/>
        <v>1.1624436120646002E-3</v>
      </c>
      <c r="J10" s="11">
        <f t="shared" si="3"/>
        <v>1.3179632789848073E-5</v>
      </c>
      <c r="K10" s="11">
        <f t="shared" si="6"/>
        <v>4.6787696403960655E-7</v>
      </c>
      <c r="L10" s="11">
        <f t="shared" si="4"/>
        <v>2.1999574849142301E-5</v>
      </c>
      <c r="M10" s="11">
        <f t="shared" si="5"/>
        <v>0.91664895204769692</v>
      </c>
    </row>
    <row r="11" spans="1:15" s="12" customFormat="1" x14ac:dyDescent="0.25">
      <c r="F11" s="22">
        <v>6.0220000000000003E+23</v>
      </c>
      <c r="G11" s="12">
        <f t="shared" si="0"/>
        <v>0</v>
      </c>
      <c r="H11" s="12">
        <f t="shared" si="1"/>
        <v>0</v>
      </c>
      <c r="I11" s="13">
        <f t="shared" si="2"/>
        <v>0</v>
      </c>
      <c r="J11" s="13">
        <f t="shared" si="3"/>
        <v>0</v>
      </c>
      <c r="K11" s="13">
        <f t="shared" si="6"/>
        <v>0</v>
      </c>
      <c r="L11" s="13">
        <f t="shared" si="4"/>
        <v>0</v>
      </c>
      <c r="M11" s="13" t="e">
        <f t="shared" si="5"/>
        <v>#DIV/0!</v>
      </c>
      <c r="N11" s="12" t="e">
        <f>AVERAGE(M11:M13)</f>
        <v>#DIV/0!</v>
      </c>
    </row>
    <row r="12" spans="1:15" s="12" customFormat="1" x14ac:dyDescent="0.25">
      <c r="F12" s="24"/>
      <c r="G12" s="12">
        <f t="shared" si="0"/>
        <v>0</v>
      </c>
      <c r="H12" s="12">
        <f t="shared" si="1"/>
        <v>0</v>
      </c>
      <c r="I12" s="13">
        <f t="shared" si="2"/>
        <v>0</v>
      </c>
      <c r="J12" s="13">
        <f t="shared" si="3"/>
        <v>0</v>
      </c>
      <c r="K12" s="13">
        <f t="shared" si="6"/>
        <v>0</v>
      </c>
      <c r="L12" s="13">
        <f t="shared" si="4"/>
        <v>0</v>
      </c>
      <c r="M12" s="13" t="e">
        <f t="shared" si="5"/>
        <v>#DIV/0!</v>
      </c>
      <c r="N12" s="12" t="e">
        <f>_xlfn.STDEV.P(M11:M13)</f>
        <v>#DIV/0!</v>
      </c>
    </row>
    <row r="13" spans="1:15" s="12" customFormat="1" x14ac:dyDescent="0.25">
      <c r="F13" s="24"/>
      <c r="G13" s="12">
        <f t="shared" si="0"/>
        <v>0</v>
      </c>
      <c r="H13" s="12">
        <f t="shared" si="1"/>
        <v>0</v>
      </c>
      <c r="I13" s="13">
        <f t="shared" si="2"/>
        <v>0</v>
      </c>
      <c r="J13" s="13">
        <f t="shared" si="3"/>
        <v>0</v>
      </c>
      <c r="K13" s="13">
        <f t="shared" si="6"/>
        <v>0</v>
      </c>
      <c r="L13" s="13">
        <f t="shared" si="4"/>
        <v>0</v>
      </c>
      <c r="M13" s="13" t="e">
        <f t="shared" si="5"/>
        <v>#DIV/0!</v>
      </c>
    </row>
    <row r="14" spans="1:15" s="14" customFormat="1" x14ac:dyDescent="0.25">
      <c r="F14" s="24"/>
      <c r="G14" s="14">
        <f t="shared" si="0"/>
        <v>0</v>
      </c>
      <c r="H14" s="14">
        <f t="shared" si="1"/>
        <v>0</v>
      </c>
      <c r="I14" s="15">
        <f t="shared" si="2"/>
        <v>0</v>
      </c>
      <c r="J14" s="15">
        <f t="shared" si="3"/>
        <v>0</v>
      </c>
      <c r="K14" s="15">
        <f t="shared" si="6"/>
        <v>0</v>
      </c>
      <c r="L14" s="15">
        <f t="shared" si="4"/>
        <v>0</v>
      </c>
      <c r="M14" s="15" t="e">
        <f t="shared" si="5"/>
        <v>#DIV/0!</v>
      </c>
      <c r="N14" s="14" t="e">
        <f>AVERAGE(M14:M16)</f>
        <v>#DIV/0!</v>
      </c>
    </row>
    <row r="15" spans="1:15" s="14" customFormat="1" x14ac:dyDescent="0.25">
      <c r="F15" s="24"/>
      <c r="G15" s="14">
        <f t="shared" si="0"/>
        <v>0</v>
      </c>
      <c r="H15" s="14">
        <f t="shared" si="1"/>
        <v>0</v>
      </c>
      <c r="I15" s="15">
        <f t="shared" si="2"/>
        <v>0</v>
      </c>
      <c r="J15" s="15">
        <f t="shared" si="3"/>
        <v>0</v>
      </c>
      <c r="K15" s="15">
        <f t="shared" si="6"/>
        <v>0</v>
      </c>
      <c r="L15" s="15">
        <f t="shared" si="4"/>
        <v>0</v>
      </c>
      <c r="M15" s="15" t="e">
        <f t="shared" si="5"/>
        <v>#DIV/0!</v>
      </c>
      <c r="N15" s="14" t="e">
        <f>_xlfn.STDEV.P(M14:M16)</f>
        <v>#DIV/0!</v>
      </c>
    </row>
    <row r="16" spans="1:15" s="14" customFormat="1" x14ac:dyDescent="0.25">
      <c r="F16" s="24"/>
      <c r="G16" s="14">
        <f t="shared" si="0"/>
        <v>0</v>
      </c>
      <c r="H16" s="14">
        <f t="shared" si="1"/>
        <v>0</v>
      </c>
      <c r="I16" s="15">
        <f t="shared" si="2"/>
        <v>0</v>
      </c>
      <c r="J16" s="15">
        <f t="shared" si="3"/>
        <v>0</v>
      </c>
      <c r="K16" s="15">
        <f t="shared" si="6"/>
        <v>0</v>
      </c>
      <c r="L16" s="15">
        <f t="shared" si="4"/>
        <v>0</v>
      </c>
      <c r="M16" s="15" t="e">
        <f t="shared" si="5"/>
        <v>#DIV/0!</v>
      </c>
    </row>
    <row r="17" spans="5:14" s="16" customFormat="1" x14ac:dyDescent="0.25">
      <c r="F17" s="24"/>
      <c r="G17" s="16">
        <f t="shared" si="0"/>
        <v>0</v>
      </c>
      <c r="H17" s="16">
        <f t="shared" si="1"/>
        <v>0</v>
      </c>
      <c r="I17" s="17">
        <f t="shared" si="2"/>
        <v>0</v>
      </c>
      <c r="J17" s="17">
        <f t="shared" si="3"/>
        <v>0</v>
      </c>
      <c r="K17" s="17">
        <f t="shared" si="6"/>
        <v>0</v>
      </c>
      <c r="L17" s="17">
        <f t="shared" si="4"/>
        <v>0</v>
      </c>
      <c r="M17" s="17" t="e">
        <f t="shared" si="5"/>
        <v>#DIV/0!</v>
      </c>
      <c r="N17" s="20" t="e">
        <f>AVERAGE(M17:M19)</f>
        <v>#DIV/0!</v>
      </c>
    </row>
    <row r="18" spans="5:14" s="16" customFormat="1" x14ac:dyDescent="0.25">
      <c r="F18" s="24"/>
      <c r="G18" s="16">
        <f t="shared" si="0"/>
        <v>0</v>
      </c>
      <c r="H18" s="16">
        <f t="shared" si="1"/>
        <v>0</v>
      </c>
      <c r="I18" s="17">
        <f t="shared" si="2"/>
        <v>0</v>
      </c>
      <c r="J18" s="17">
        <f t="shared" si="3"/>
        <v>0</v>
      </c>
      <c r="K18" s="17">
        <f t="shared" si="6"/>
        <v>0</v>
      </c>
      <c r="L18" s="17">
        <f t="shared" si="4"/>
        <v>0</v>
      </c>
      <c r="M18" s="17" t="e">
        <f t="shared" si="5"/>
        <v>#DIV/0!</v>
      </c>
      <c r="N18" s="20" t="e">
        <f>_xlfn.STDEV.P(M17:M19)</f>
        <v>#DIV/0!</v>
      </c>
    </row>
    <row r="19" spans="5:14" s="16" customFormat="1" x14ac:dyDescent="0.25">
      <c r="E19" s="30"/>
      <c r="F19" s="38"/>
      <c r="G19" s="34">
        <f t="shared" si="0"/>
        <v>0</v>
      </c>
      <c r="H19" s="16">
        <f t="shared" si="1"/>
        <v>0</v>
      </c>
      <c r="I19" s="17">
        <f t="shared" si="2"/>
        <v>0</v>
      </c>
      <c r="J19" s="17">
        <f t="shared" si="3"/>
        <v>0</v>
      </c>
      <c r="K19" s="17">
        <f t="shared" si="6"/>
        <v>0</v>
      </c>
      <c r="L19" s="17">
        <f t="shared" si="4"/>
        <v>0</v>
      </c>
      <c r="M19" s="17" t="e">
        <f t="shared" si="5"/>
        <v>#DIV/0!</v>
      </c>
    </row>
    <row r="20" spans="5:14" s="29" customFormat="1" x14ac:dyDescent="0.25">
      <c r="E20" s="31"/>
      <c r="F20" s="38"/>
      <c r="G20" s="35">
        <f t="shared" si="0"/>
        <v>0</v>
      </c>
      <c r="H20" s="29">
        <f t="shared" si="1"/>
        <v>0</v>
      </c>
      <c r="I20" s="29">
        <f t="shared" si="2"/>
        <v>0</v>
      </c>
      <c r="J20" s="29">
        <f t="shared" si="3"/>
        <v>0</v>
      </c>
      <c r="K20" s="29">
        <f t="shared" si="6"/>
        <v>0</v>
      </c>
      <c r="L20" s="29">
        <f t="shared" si="4"/>
        <v>0</v>
      </c>
      <c r="M20" s="29" t="e">
        <f t="shared" si="5"/>
        <v>#DIV/0!</v>
      </c>
      <c r="N20" s="39" t="e">
        <f>AVERAGE(M20:M22)</f>
        <v>#DIV/0!</v>
      </c>
    </row>
    <row r="21" spans="5:14" s="29" customFormat="1" x14ac:dyDescent="0.25">
      <c r="E21" s="31"/>
      <c r="F21" s="38"/>
      <c r="G21" s="35">
        <f t="shared" si="0"/>
        <v>0</v>
      </c>
      <c r="H21" s="29">
        <f t="shared" si="1"/>
        <v>0</v>
      </c>
      <c r="I21" s="29">
        <f t="shared" si="2"/>
        <v>0</v>
      </c>
      <c r="J21" s="29">
        <f t="shared" si="3"/>
        <v>0</v>
      </c>
      <c r="K21" s="29">
        <f t="shared" si="6"/>
        <v>0</v>
      </c>
      <c r="L21" s="29">
        <f t="shared" si="4"/>
        <v>0</v>
      </c>
      <c r="M21" s="29" t="e">
        <f t="shared" si="5"/>
        <v>#DIV/0!</v>
      </c>
      <c r="N21" s="39" t="e">
        <f>_xlfn.STDEV.P(M20:M22)</f>
        <v>#DIV/0!</v>
      </c>
    </row>
    <row r="22" spans="5:14" s="29" customFormat="1" x14ac:dyDescent="0.25">
      <c r="E22" s="31"/>
      <c r="F22" s="38"/>
      <c r="G22" s="35">
        <f t="shared" si="0"/>
        <v>0</v>
      </c>
      <c r="H22" s="29">
        <f t="shared" si="1"/>
        <v>0</v>
      </c>
      <c r="I22" s="29">
        <f t="shared" si="2"/>
        <v>0</v>
      </c>
      <c r="J22" s="29">
        <f t="shared" si="3"/>
        <v>0</v>
      </c>
      <c r="K22" s="29">
        <f t="shared" si="6"/>
        <v>0</v>
      </c>
      <c r="L22" s="29">
        <f t="shared" si="4"/>
        <v>0</v>
      </c>
      <c r="M22" s="29" t="e">
        <f t="shared" si="5"/>
        <v>#DIV/0!</v>
      </c>
    </row>
    <row r="23" spans="5:14" s="27" customFormat="1" x14ac:dyDescent="0.25">
      <c r="E23" s="32"/>
      <c r="F23" s="38"/>
      <c r="G23" s="36">
        <f t="shared" si="0"/>
        <v>0</v>
      </c>
      <c r="H23" s="27">
        <f t="shared" si="1"/>
        <v>0</v>
      </c>
      <c r="I23" s="27">
        <f t="shared" si="2"/>
        <v>0</v>
      </c>
      <c r="J23" s="27">
        <f t="shared" si="3"/>
        <v>0</v>
      </c>
      <c r="K23" s="27">
        <f t="shared" si="6"/>
        <v>0</v>
      </c>
      <c r="L23" s="27">
        <f t="shared" si="4"/>
        <v>0</v>
      </c>
      <c r="M23" s="27" t="e">
        <f t="shared" si="5"/>
        <v>#DIV/0!</v>
      </c>
      <c r="N23" s="40" t="e">
        <f>AVERAGE(M23:M25)</f>
        <v>#DIV/0!</v>
      </c>
    </row>
    <row r="24" spans="5:14" s="27" customFormat="1" x14ac:dyDescent="0.25">
      <c r="E24" s="32"/>
      <c r="F24" s="38"/>
      <c r="G24" s="36">
        <f t="shared" si="0"/>
        <v>0</v>
      </c>
      <c r="H24" s="27">
        <f t="shared" si="1"/>
        <v>0</v>
      </c>
      <c r="I24" s="27">
        <f t="shared" si="2"/>
        <v>0</v>
      </c>
      <c r="J24" s="27">
        <f t="shared" si="3"/>
        <v>0</v>
      </c>
      <c r="K24" s="27">
        <f t="shared" si="6"/>
        <v>0</v>
      </c>
      <c r="L24" s="27">
        <f t="shared" si="4"/>
        <v>0</v>
      </c>
      <c r="M24" s="27" t="e">
        <f t="shared" si="5"/>
        <v>#DIV/0!</v>
      </c>
      <c r="N24" s="40" t="e">
        <f>_xlfn.STDEV.P(M23:M25)</f>
        <v>#DIV/0!</v>
      </c>
    </row>
    <row r="25" spans="5:14" s="27" customFormat="1" x14ac:dyDescent="0.25">
      <c r="E25" s="32"/>
      <c r="F25" s="38"/>
      <c r="G25" s="36">
        <f t="shared" si="0"/>
        <v>0</v>
      </c>
      <c r="H25" s="27">
        <f t="shared" si="1"/>
        <v>0</v>
      </c>
      <c r="I25" s="27">
        <f t="shared" si="2"/>
        <v>0</v>
      </c>
      <c r="J25" s="27">
        <f t="shared" si="3"/>
        <v>0</v>
      </c>
      <c r="K25" s="27">
        <f t="shared" si="6"/>
        <v>0</v>
      </c>
      <c r="L25" s="27">
        <f t="shared" si="4"/>
        <v>0</v>
      </c>
      <c r="M25" s="27" t="e">
        <f t="shared" si="5"/>
        <v>#DIV/0!</v>
      </c>
    </row>
    <row r="26" spans="5:14" s="43" customFormat="1" x14ac:dyDescent="0.25">
      <c r="F26" s="38"/>
      <c r="G26" s="43">
        <f t="shared" si="0"/>
        <v>0</v>
      </c>
      <c r="H26" s="43">
        <f t="shared" si="1"/>
        <v>0</v>
      </c>
      <c r="I26" s="43">
        <f t="shared" si="2"/>
        <v>0</v>
      </c>
      <c r="J26" s="43">
        <f t="shared" si="3"/>
        <v>0</v>
      </c>
      <c r="K26" s="43">
        <f t="shared" si="6"/>
        <v>0</v>
      </c>
      <c r="L26" s="43">
        <f t="shared" si="4"/>
        <v>0</v>
      </c>
      <c r="M26" s="43" t="e">
        <f t="shared" si="5"/>
        <v>#DIV/0!</v>
      </c>
      <c r="N26" s="43" t="e">
        <f>AVERAGE(M26:M28)</f>
        <v>#DIV/0!</v>
      </c>
    </row>
    <row r="27" spans="5:14" s="43" customFormat="1" x14ac:dyDescent="0.25">
      <c r="F27" s="38"/>
      <c r="G27" s="43">
        <f t="shared" si="0"/>
        <v>0</v>
      </c>
      <c r="H27" s="43">
        <f t="shared" si="1"/>
        <v>0</v>
      </c>
      <c r="I27" s="43">
        <f t="shared" si="2"/>
        <v>0</v>
      </c>
      <c r="J27" s="43">
        <f t="shared" si="3"/>
        <v>0</v>
      </c>
      <c r="K27" s="43">
        <f t="shared" si="6"/>
        <v>0</v>
      </c>
      <c r="L27" s="43">
        <f t="shared" si="4"/>
        <v>0</v>
      </c>
      <c r="M27" s="43" t="e">
        <f t="shared" si="5"/>
        <v>#DIV/0!</v>
      </c>
      <c r="N27" s="43" t="e">
        <f>STDEV(M26:M28)</f>
        <v>#DIV/0!</v>
      </c>
    </row>
    <row r="28" spans="5:14" s="43" customFormat="1" x14ac:dyDescent="0.25">
      <c r="F28" s="38"/>
      <c r="G28" s="43">
        <f t="shared" si="0"/>
        <v>0</v>
      </c>
      <c r="H28" s="43">
        <f t="shared" si="1"/>
        <v>0</v>
      </c>
      <c r="I28" s="43">
        <f t="shared" si="2"/>
        <v>0</v>
      </c>
      <c r="J28" s="43">
        <f t="shared" si="3"/>
        <v>0</v>
      </c>
      <c r="K28" s="43">
        <f t="shared" si="6"/>
        <v>0</v>
      </c>
      <c r="L28" s="43">
        <f t="shared" si="4"/>
        <v>0</v>
      </c>
      <c r="M28" s="43" t="e">
        <f t="shared" si="5"/>
        <v>#DIV/0!</v>
      </c>
    </row>
    <row r="29" spans="5:14" s="42" customFormat="1" x14ac:dyDescent="0.25">
      <c r="F29" s="38"/>
      <c r="G29" s="42">
        <f t="shared" si="0"/>
        <v>0</v>
      </c>
      <c r="H29" s="42">
        <f t="shared" si="1"/>
        <v>0</v>
      </c>
      <c r="I29" s="42">
        <f t="shared" si="2"/>
        <v>0</v>
      </c>
      <c r="J29" s="42">
        <f t="shared" si="3"/>
        <v>0</v>
      </c>
      <c r="K29" s="42">
        <f t="shared" si="6"/>
        <v>0</v>
      </c>
      <c r="L29" s="42">
        <f t="shared" si="4"/>
        <v>0</v>
      </c>
      <c r="M29" s="42" t="e">
        <f t="shared" si="5"/>
        <v>#DIV/0!</v>
      </c>
      <c r="N29" s="42" t="e">
        <f>AVERAGE(M29:M31)</f>
        <v>#DIV/0!</v>
      </c>
    </row>
    <row r="30" spans="5:14" s="42" customFormat="1" x14ac:dyDescent="0.25">
      <c r="F30" s="38"/>
      <c r="G30" s="42">
        <f t="shared" si="0"/>
        <v>0</v>
      </c>
      <c r="H30" s="42">
        <f t="shared" si="1"/>
        <v>0</v>
      </c>
      <c r="I30" s="42">
        <f t="shared" si="2"/>
        <v>0</v>
      </c>
      <c r="J30" s="42">
        <f t="shared" si="3"/>
        <v>0</v>
      </c>
      <c r="K30" s="42">
        <f t="shared" si="6"/>
        <v>0</v>
      </c>
      <c r="L30" s="42">
        <f t="shared" si="4"/>
        <v>0</v>
      </c>
      <c r="M30" s="42" t="e">
        <f t="shared" si="5"/>
        <v>#DIV/0!</v>
      </c>
      <c r="N30" s="42" t="e">
        <f>STDEV(M29:M31)</f>
        <v>#DIV/0!</v>
      </c>
    </row>
    <row r="31" spans="5:14" s="42" customFormat="1" x14ac:dyDescent="0.25">
      <c r="F31" s="38"/>
      <c r="G31" s="42">
        <f t="shared" si="0"/>
        <v>0</v>
      </c>
      <c r="H31" s="42">
        <f t="shared" si="1"/>
        <v>0</v>
      </c>
      <c r="I31" s="42">
        <f t="shared" si="2"/>
        <v>0</v>
      </c>
      <c r="J31" s="42">
        <f t="shared" si="3"/>
        <v>0</v>
      </c>
      <c r="K31" s="42">
        <f t="shared" si="6"/>
        <v>0</v>
      </c>
      <c r="L31" s="42">
        <f t="shared" si="4"/>
        <v>0</v>
      </c>
      <c r="M31" s="42" t="e">
        <f t="shared" si="5"/>
        <v>#DIV/0!</v>
      </c>
    </row>
  </sheetData>
  <pageMargins left="0.7" right="0.7" top="0.75" bottom="0.75" header="0.3" footer="0.3"/>
  <pageSetup paperSize="0" orientation="portrait" horizontalDpi="0" verticalDpi="0" copie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46E78A-CFB7-46BC-8409-D23DCCBC1A64}">
  <dimension ref="A1:O31"/>
  <sheetViews>
    <sheetView workbookViewId="0">
      <selection activeCell="O26" sqref="O26"/>
    </sheetView>
  </sheetViews>
  <sheetFormatPr defaultRowHeight="15" x14ac:dyDescent="0.25"/>
  <cols>
    <col min="1" max="1" width="14.42578125" customWidth="1"/>
    <col min="2" max="2" width="14.5703125" customWidth="1"/>
    <col min="3" max="3" width="16.85546875" customWidth="1"/>
    <col min="4" max="4" width="13.5703125" customWidth="1"/>
    <col min="5" max="5" width="13" customWidth="1"/>
    <col min="6" max="6" width="19.42578125" bestFit="1" customWidth="1"/>
    <col min="15" max="15" width="12" bestFit="1" customWidth="1"/>
  </cols>
  <sheetData>
    <row r="1" spans="1:15" ht="22.5" customHeight="1" x14ac:dyDescent="0.25">
      <c r="A1" s="1" t="s">
        <v>2</v>
      </c>
      <c r="B1" s="2" t="s">
        <v>12</v>
      </c>
      <c r="C1" s="2" t="s">
        <v>1</v>
      </c>
      <c r="D1" s="2" t="s">
        <v>0</v>
      </c>
      <c r="E1" s="2" t="s">
        <v>7</v>
      </c>
      <c r="F1" s="3" t="s">
        <v>3</v>
      </c>
      <c r="G1" s="4" t="s">
        <v>4</v>
      </c>
      <c r="H1" s="4" t="s">
        <v>17</v>
      </c>
      <c r="I1" s="4" t="s">
        <v>5</v>
      </c>
      <c r="J1" s="4" t="s">
        <v>6</v>
      </c>
      <c r="K1" s="4" t="s">
        <v>8</v>
      </c>
      <c r="L1" s="4" t="s">
        <v>9</v>
      </c>
      <c r="M1" s="4" t="s">
        <v>10</v>
      </c>
      <c r="N1" s="19" t="s">
        <v>35</v>
      </c>
      <c r="O1" s="18"/>
    </row>
    <row r="2" spans="1:15" s="5" customFormat="1" x14ac:dyDescent="0.25">
      <c r="A2" s="5" t="s">
        <v>447</v>
      </c>
      <c r="B2" s="5">
        <v>3.5087999999999999</v>
      </c>
      <c r="C2" s="5">
        <v>5.1820000000000004</v>
      </c>
      <c r="D2" s="5">
        <v>3.5116000000000001</v>
      </c>
      <c r="E2" s="5">
        <v>0.33523330000000001</v>
      </c>
      <c r="F2" s="21" t="s">
        <v>16</v>
      </c>
      <c r="G2" s="5">
        <f>D2-B2</f>
        <v>2.8000000000001357E-3</v>
      </c>
      <c r="H2" s="5">
        <f>C2-B2-G2</f>
        <v>1.6704000000000003</v>
      </c>
      <c r="I2" s="6">
        <f>(H2*$F$3)/100</f>
        <v>8.5741632000000008E-4</v>
      </c>
      <c r="J2" s="6">
        <f>I2/$F$9</f>
        <v>9.7212734693877554E-6</v>
      </c>
      <c r="K2" s="6">
        <f>(E2*J2)/12</f>
        <v>2.7157454877877556E-7</v>
      </c>
      <c r="L2" s="6">
        <f>K2*$F$7</f>
        <v>1.2769435283578027E-5</v>
      </c>
      <c r="M2" s="6">
        <f>(L2/G2)*100</f>
        <v>0.45605126012776459</v>
      </c>
      <c r="N2" s="5">
        <f>AVERAGE(M2:M4)</f>
        <v>0.44311087128899507</v>
      </c>
    </row>
    <row r="3" spans="1:15" s="5" customFormat="1" x14ac:dyDescent="0.25">
      <c r="A3" s="5" t="s">
        <v>448</v>
      </c>
      <c r="B3" s="5">
        <v>3.5104000000000002</v>
      </c>
      <c r="C3" s="5">
        <v>5.2427999999999999</v>
      </c>
      <c r="D3" s="5">
        <v>3.5146999999999999</v>
      </c>
      <c r="E3" s="5">
        <v>0.47910000000000003</v>
      </c>
      <c r="F3" s="22">
        <v>5.1330000000000001E-2</v>
      </c>
      <c r="G3" s="5">
        <f t="shared" ref="G3:G31" si="0">D3-B3</f>
        <v>4.2999999999997485E-3</v>
      </c>
      <c r="H3" s="5">
        <f t="shared" ref="H3:H31" si="1">C3-B3-G3</f>
        <v>1.7281</v>
      </c>
      <c r="I3" s="6">
        <f t="shared" ref="I3:I31" si="2">(H3*$F$3)/100</f>
        <v>8.8703372999999997E-4</v>
      </c>
      <c r="J3" s="6">
        <f t="shared" ref="J3:J31" si="3">I3/$F$9</f>
        <v>1.0057071768707482E-5</v>
      </c>
      <c r="K3" s="6">
        <f>(E3*J3)/12</f>
        <v>4.0152859036564622E-7</v>
      </c>
      <c r="L3" s="6">
        <f t="shared" ref="L3:L31" si="4">K3*$F$7</f>
        <v>1.8879874318992687E-5</v>
      </c>
      <c r="M3" s="6">
        <f t="shared" ref="M3:M31" si="5">(L3/G3)*100</f>
        <v>0.43906684462776252</v>
      </c>
      <c r="N3" s="5">
        <f>_xlfn.STDEV.P(M2:M4)</f>
        <v>9.3622126111516484E-3</v>
      </c>
    </row>
    <row r="4" spans="1:15" s="5" customFormat="1" x14ac:dyDescent="0.25">
      <c r="A4" s="5" t="s">
        <v>449</v>
      </c>
      <c r="B4" s="5">
        <v>3.5611999999999999</v>
      </c>
      <c r="C4" s="5">
        <v>4.8231000000000002</v>
      </c>
      <c r="D4" s="5">
        <v>3.5651999999999999</v>
      </c>
      <c r="E4" s="5">
        <v>0.60550000000000004</v>
      </c>
      <c r="F4" s="23"/>
      <c r="G4" s="5">
        <f t="shared" si="0"/>
        <v>4.0000000000000036E-3</v>
      </c>
      <c r="H4" s="5">
        <f t="shared" si="1"/>
        <v>1.2579000000000002</v>
      </c>
      <c r="I4" s="6">
        <f t="shared" si="2"/>
        <v>6.4568007000000008E-4</v>
      </c>
      <c r="J4" s="6">
        <f t="shared" si="3"/>
        <v>7.3206357142857148E-6</v>
      </c>
      <c r="K4" s="6">
        <f>(E4*J4)/12</f>
        <v>3.6938707708333342E-7</v>
      </c>
      <c r="L4" s="6">
        <f t="shared" si="4"/>
        <v>1.7368580364458338E-5</v>
      </c>
      <c r="M4" s="6">
        <f t="shared" si="5"/>
        <v>0.43421450911145809</v>
      </c>
      <c r="N4" s="7"/>
    </row>
    <row r="5" spans="1:15" s="8" customFormat="1" x14ac:dyDescent="0.25">
      <c r="A5" s="8" t="s">
        <v>450</v>
      </c>
      <c r="B5" s="8">
        <v>3.5371999999999999</v>
      </c>
      <c r="C5" s="8">
        <v>4.9863</v>
      </c>
      <c r="D5" s="8">
        <v>3.5398999999999998</v>
      </c>
      <c r="E5" s="8">
        <v>0.42423333000000002</v>
      </c>
      <c r="F5" s="24"/>
      <c r="G5" s="8">
        <f t="shared" si="0"/>
        <v>2.6999999999999247E-3</v>
      </c>
      <c r="H5" s="8">
        <f t="shared" si="1"/>
        <v>1.4464000000000001</v>
      </c>
      <c r="I5" s="9">
        <f t="shared" si="2"/>
        <v>7.4243712000000004E-4</v>
      </c>
      <c r="J5" s="9">
        <f t="shared" si="3"/>
        <v>8.4176544217687074E-6</v>
      </c>
      <c r="K5" s="9">
        <f t="shared" ref="K5:K31" si="6">E5*J5/12</f>
        <v>2.9758746384468028E-7</v>
      </c>
      <c r="L5" s="9">
        <f t="shared" si="4"/>
        <v>1.3992562549976868E-5</v>
      </c>
      <c r="M5" s="46">
        <f t="shared" si="5"/>
        <v>0.51824305740656507</v>
      </c>
      <c r="N5" s="8">
        <f>AVERAGE(M5:M7)</f>
        <v>0.55768608165435074</v>
      </c>
    </row>
    <row r="6" spans="1:15" s="8" customFormat="1" x14ac:dyDescent="0.25">
      <c r="A6" s="8" t="s">
        <v>451</v>
      </c>
      <c r="B6" s="8">
        <v>3.4910999999999999</v>
      </c>
      <c r="C6" s="8">
        <v>4.9077999999999999</v>
      </c>
      <c r="D6" s="8">
        <v>3.4937</v>
      </c>
      <c r="E6" s="8">
        <v>0.45176665999999999</v>
      </c>
      <c r="F6" s="23" t="s">
        <v>13</v>
      </c>
      <c r="G6" s="8">
        <f t="shared" si="0"/>
        <v>2.6000000000001577E-3</v>
      </c>
      <c r="H6" s="8">
        <f t="shared" si="1"/>
        <v>1.4140999999999999</v>
      </c>
      <c r="I6" s="9">
        <f t="shared" si="2"/>
        <v>7.2585753000000005E-4</v>
      </c>
      <c r="J6" s="9">
        <f t="shared" si="3"/>
        <v>8.2296772108843535E-6</v>
      </c>
      <c r="K6" s="9">
        <f t="shared" si="6"/>
        <v>3.0982448220327834E-7</v>
      </c>
      <c r="L6" s="9">
        <f t="shared" si="4"/>
        <v>1.4567947153198148E-5</v>
      </c>
      <c r="M6" s="46">
        <f t="shared" si="5"/>
        <v>0.56030565973835633</v>
      </c>
      <c r="N6" s="8">
        <f>_xlfn.STDEV.P(M5:M7)</f>
        <v>3.1190706620864005E-2</v>
      </c>
    </row>
    <row r="7" spans="1:15" s="8" customFormat="1" x14ac:dyDescent="0.25">
      <c r="A7" s="8" t="s">
        <v>452</v>
      </c>
      <c r="B7" s="8">
        <v>3.5541999999999998</v>
      </c>
      <c r="C7" s="8">
        <v>4.9671000000000003</v>
      </c>
      <c r="D7" s="8">
        <v>3.5560999999999998</v>
      </c>
      <c r="E7" s="8">
        <v>0.35105999999999998</v>
      </c>
      <c r="F7" s="24">
        <v>47.02</v>
      </c>
      <c r="G7" s="8">
        <f t="shared" si="0"/>
        <v>1.9000000000000128E-3</v>
      </c>
      <c r="H7" s="8">
        <f t="shared" si="1"/>
        <v>1.4110000000000005</v>
      </c>
      <c r="I7" s="9">
        <f t="shared" si="2"/>
        <v>7.242663000000002E-4</v>
      </c>
      <c r="J7" s="9">
        <f t="shared" si="3"/>
        <v>8.2116360544217716E-6</v>
      </c>
      <c r="K7" s="9">
        <f t="shared" si="6"/>
        <v>2.4023141277210893E-7</v>
      </c>
      <c r="L7" s="9">
        <f t="shared" si="4"/>
        <v>1.1295681028544562E-5</v>
      </c>
      <c r="M7" s="46">
        <f t="shared" si="5"/>
        <v>0.59450952781813093</v>
      </c>
    </row>
    <row r="8" spans="1:15" s="10" customFormat="1" x14ac:dyDescent="0.25">
      <c r="F8" s="23" t="s">
        <v>14</v>
      </c>
      <c r="G8" s="10">
        <f t="shared" si="0"/>
        <v>0</v>
      </c>
      <c r="H8" s="10">
        <f t="shared" si="1"/>
        <v>0</v>
      </c>
      <c r="I8" s="11">
        <f t="shared" si="2"/>
        <v>0</v>
      </c>
      <c r="J8" s="11">
        <f t="shared" si="3"/>
        <v>0</v>
      </c>
      <c r="K8" s="11">
        <f t="shared" si="6"/>
        <v>0</v>
      </c>
      <c r="L8" s="11">
        <f t="shared" si="4"/>
        <v>0</v>
      </c>
      <c r="M8" s="11" t="e">
        <f t="shared" si="5"/>
        <v>#DIV/0!</v>
      </c>
      <c r="N8" s="45" t="e">
        <f>AVERAGE(M8:M10)</f>
        <v>#DIV/0!</v>
      </c>
    </row>
    <row r="9" spans="1:15" s="10" customFormat="1" x14ac:dyDescent="0.25">
      <c r="F9" s="25">
        <v>88.2</v>
      </c>
      <c r="G9" s="10">
        <f t="shared" si="0"/>
        <v>0</v>
      </c>
      <c r="H9" s="10">
        <f t="shared" si="1"/>
        <v>0</v>
      </c>
      <c r="I9" s="11">
        <f t="shared" si="2"/>
        <v>0</v>
      </c>
      <c r="J9" s="11">
        <f t="shared" si="3"/>
        <v>0</v>
      </c>
      <c r="K9" s="11">
        <f t="shared" si="6"/>
        <v>0</v>
      </c>
      <c r="L9" s="11">
        <f t="shared" si="4"/>
        <v>0</v>
      </c>
      <c r="M9" s="11" t="e">
        <f t="shared" si="5"/>
        <v>#DIV/0!</v>
      </c>
      <c r="N9" s="26" t="e">
        <f>_xlfn.STDEV.P(M8:M10)</f>
        <v>#DIV/0!</v>
      </c>
    </row>
    <row r="10" spans="1:15" s="10" customFormat="1" x14ac:dyDescent="0.25">
      <c r="F10" s="23" t="s">
        <v>15</v>
      </c>
      <c r="G10" s="10">
        <f t="shared" si="0"/>
        <v>0</v>
      </c>
      <c r="H10" s="10">
        <f t="shared" si="1"/>
        <v>0</v>
      </c>
      <c r="I10" s="11">
        <f t="shared" si="2"/>
        <v>0</v>
      </c>
      <c r="J10" s="11">
        <f t="shared" si="3"/>
        <v>0</v>
      </c>
      <c r="K10" s="11">
        <f t="shared" si="6"/>
        <v>0</v>
      </c>
      <c r="L10" s="11">
        <f t="shared" si="4"/>
        <v>0</v>
      </c>
      <c r="M10" s="11" t="e">
        <f t="shared" si="5"/>
        <v>#DIV/0!</v>
      </c>
    </row>
    <row r="11" spans="1:15" s="12" customFormat="1" x14ac:dyDescent="0.25">
      <c r="F11" s="22">
        <v>6.0220000000000003E+23</v>
      </c>
      <c r="G11" s="12">
        <f t="shared" si="0"/>
        <v>0</v>
      </c>
      <c r="H11" s="12">
        <f t="shared" si="1"/>
        <v>0</v>
      </c>
      <c r="I11" s="13">
        <f t="shared" si="2"/>
        <v>0</v>
      </c>
      <c r="J11" s="13">
        <f t="shared" si="3"/>
        <v>0</v>
      </c>
      <c r="K11" s="13">
        <f t="shared" si="6"/>
        <v>0</v>
      </c>
      <c r="L11" s="13">
        <f t="shared" si="4"/>
        <v>0</v>
      </c>
      <c r="M11" s="13" t="e">
        <f t="shared" si="5"/>
        <v>#DIV/0!</v>
      </c>
      <c r="N11" s="12" t="e">
        <f>AVERAGE(M11:M13)</f>
        <v>#DIV/0!</v>
      </c>
    </row>
    <row r="12" spans="1:15" s="12" customFormat="1" x14ac:dyDescent="0.25">
      <c r="F12" s="24"/>
      <c r="G12" s="12">
        <f t="shared" si="0"/>
        <v>0</v>
      </c>
      <c r="H12" s="12">
        <f t="shared" si="1"/>
        <v>0</v>
      </c>
      <c r="I12" s="13">
        <f t="shared" si="2"/>
        <v>0</v>
      </c>
      <c r="J12" s="13">
        <f t="shared" si="3"/>
        <v>0</v>
      </c>
      <c r="K12" s="13">
        <f t="shared" si="6"/>
        <v>0</v>
      </c>
      <c r="L12" s="13">
        <f t="shared" si="4"/>
        <v>0</v>
      </c>
      <c r="M12" s="13" t="e">
        <f t="shared" si="5"/>
        <v>#DIV/0!</v>
      </c>
      <c r="N12" s="12" t="e">
        <f>_xlfn.STDEV.P(M11:M13)</f>
        <v>#DIV/0!</v>
      </c>
    </row>
    <row r="13" spans="1:15" s="12" customFormat="1" x14ac:dyDescent="0.25">
      <c r="F13" s="24"/>
      <c r="G13" s="12">
        <f t="shared" si="0"/>
        <v>0</v>
      </c>
      <c r="H13" s="12">
        <f t="shared" si="1"/>
        <v>0</v>
      </c>
      <c r="I13" s="13">
        <f t="shared" si="2"/>
        <v>0</v>
      </c>
      <c r="J13" s="13">
        <f t="shared" si="3"/>
        <v>0</v>
      </c>
      <c r="K13" s="13">
        <f t="shared" si="6"/>
        <v>0</v>
      </c>
      <c r="L13" s="13">
        <f t="shared" si="4"/>
        <v>0</v>
      </c>
      <c r="M13" s="13" t="e">
        <f t="shared" si="5"/>
        <v>#DIV/0!</v>
      </c>
    </row>
    <row r="14" spans="1:15" s="14" customFormat="1" x14ac:dyDescent="0.25">
      <c r="F14" s="24"/>
      <c r="G14" s="14">
        <f t="shared" si="0"/>
        <v>0</v>
      </c>
      <c r="H14" s="14">
        <f t="shared" si="1"/>
        <v>0</v>
      </c>
      <c r="I14" s="15">
        <f t="shared" si="2"/>
        <v>0</v>
      </c>
      <c r="J14" s="15">
        <f t="shared" si="3"/>
        <v>0</v>
      </c>
      <c r="K14" s="15">
        <f t="shared" si="6"/>
        <v>0</v>
      </c>
      <c r="L14" s="15">
        <f t="shared" si="4"/>
        <v>0</v>
      </c>
      <c r="M14" s="15" t="e">
        <f t="shared" si="5"/>
        <v>#DIV/0!</v>
      </c>
      <c r="N14" s="14" t="e">
        <f>AVERAGE(M14:M16)</f>
        <v>#DIV/0!</v>
      </c>
    </row>
    <row r="15" spans="1:15" s="14" customFormat="1" x14ac:dyDescent="0.25">
      <c r="F15" s="24"/>
      <c r="G15" s="14">
        <f t="shared" si="0"/>
        <v>0</v>
      </c>
      <c r="H15" s="14">
        <f t="shared" si="1"/>
        <v>0</v>
      </c>
      <c r="I15" s="15">
        <f t="shared" si="2"/>
        <v>0</v>
      </c>
      <c r="J15" s="15">
        <f t="shared" si="3"/>
        <v>0</v>
      </c>
      <c r="K15" s="15">
        <f t="shared" si="6"/>
        <v>0</v>
      </c>
      <c r="L15" s="15">
        <f t="shared" si="4"/>
        <v>0</v>
      </c>
      <c r="M15" s="15" t="e">
        <f t="shared" si="5"/>
        <v>#DIV/0!</v>
      </c>
      <c r="N15" s="14" t="e">
        <f>_xlfn.STDEV.P(M14:M16)</f>
        <v>#DIV/0!</v>
      </c>
    </row>
    <row r="16" spans="1:15" s="14" customFormat="1" x14ac:dyDescent="0.25">
      <c r="F16" s="24"/>
      <c r="G16" s="14">
        <f t="shared" si="0"/>
        <v>0</v>
      </c>
      <c r="H16" s="14">
        <f t="shared" si="1"/>
        <v>0</v>
      </c>
      <c r="I16" s="15">
        <f t="shared" si="2"/>
        <v>0</v>
      </c>
      <c r="J16" s="15">
        <f t="shared" si="3"/>
        <v>0</v>
      </c>
      <c r="K16" s="15">
        <f t="shared" si="6"/>
        <v>0</v>
      </c>
      <c r="L16" s="15">
        <f t="shared" si="4"/>
        <v>0</v>
      </c>
      <c r="M16" s="15" t="e">
        <f t="shared" si="5"/>
        <v>#DIV/0!</v>
      </c>
    </row>
    <row r="17" spans="5:14" s="16" customFormat="1" x14ac:dyDescent="0.25">
      <c r="F17" s="24"/>
      <c r="G17" s="16">
        <f t="shared" si="0"/>
        <v>0</v>
      </c>
      <c r="H17" s="16">
        <f t="shared" si="1"/>
        <v>0</v>
      </c>
      <c r="I17" s="17">
        <f t="shared" si="2"/>
        <v>0</v>
      </c>
      <c r="J17" s="17">
        <f t="shared" si="3"/>
        <v>0</v>
      </c>
      <c r="K17" s="17">
        <f t="shared" si="6"/>
        <v>0</v>
      </c>
      <c r="L17" s="17">
        <f t="shared" si="4"/>
        <v>0</v>
      </c>
      <c r="M17" s="17" t="e">
        <f t="shared" si="5"/>
        <v>#DIV/0!</v>
      </c>
      <c r="N17" s="20" t="e">
        <f>AVERAGE(M17:M19)</f>
        <v>#DIV/0!</v>
      </c>
    </row>
    <row r="18" spans="5:14" s="16" customFormat="1" x14ac:dyDescent="0.25">
      <c r="F18" s="24"/>
      <c r="G18" s="16">
        <f t="shared" si="0"/>
        <v>0</v>
      </c>
      <c r="H18" s="16">
        <f t="shared" si="1"/>
        <v>0</v>
      </c>
      <c r="I18" s="17">
        <f t="shared" si="2"/>
        <v>0</v>
      </c>
      <c r="J18" s="17">
        <f t="shared" si="3"/>
        <v>0</v>
      </c>
      <c r="K18" s="17">
        <f t="shared" si="6"/>
        <v>0</v>
      </c>
      <c r="L18" s="17">
        <f t="shared" si="4"/>
        <v>0</v>
      </c>
      <c r="M18" s="17" t="e">
        <f t="shared" si="5"/>
        <v>#DIV/0!</v>
      </c>
      <c r="N18" s="20" t="e">
        <f>_xlfn.STDEV.P(M17:M19)</f>
        <v>#DIV/0!</v>
      </c>
    </row>
    <row r="19" spans="5:14" s="16" customFormat="1" x14ac:dyDescent="0.25">
      <c r="E19" s="30"/>
      <c r="F19" s="38"/>
      <c r="G19" s="34">
        <f t="shared" si="0"/>
        <v>0</v>
      </c>
      <c r="H19" s="16">
        <f t="shared" si="1"/>
        <v>0</v>
      </c>
      <c r="I19" s="17">
        <f t="shared" si="2"/>
        <v>0</v>
      </c>
      <c r="J19" s="17">
        <f t="shared" si="3"/>
        <v>0</v>
      </c>
      <c r="K19" s="17">
        <f t="shared" si="6"/>
        <v>0</v>
      </c>
      <c r="L19" s="17">
        <f t="shared" si="4"/>
        <v>0</v>
      </c>
      <c r="M19" s="17" t="e">
        <f t="shared" si="5"/>
        <v>#DIV/0!</v>
      </c>
    </row>
    <row r="20" spans="5:14" s="29" customFormat="1" x14ac:dyDescent="0.25">
      <c r="E20" s="31"/>
      <c r="F20" s="38"/>
      <c r="G20" s="35">
        <f t="shared" si="0"/>
        <v>0</v>
      </c>
      <c r="H20" s="29">
        <f t="shared" si="1"/>
        <v>0</v>
      </c>
      <c r="I20" s="29">
        <f t="shared" si="2"/>
        <v>0</v>
      </c>
      <c r="J20" s="29">
        <f t="shared" si="3"/>
        <v>0</v>
      </c>
      <c r="K20" s="29">
        <f t="shared" si="6"/>
        <v>0</v>
      </c>
      <c r="L20" s="29">
        <f t="shared" si="4"/>
        <v>0</v>
      </c>
      <c r="M20" s="29" t="e">
        <f t="shared" si="5"/>
        <v>#DIV/0!</v>
      </c>
      <c r="N20" s="39" t="e">
        <f>AVERAGE(M20:M22)</f>
        <v>#DIV/0!</v>
      </c>
    </row>
    <row r="21" spans="5:14" s="29" customFormat="1" x14ac:dyDescent="0.25">
      <c r="E21" s="31"/>
      <c r="F21" s="38"/>
      <c r="G21" s="35">
        <f t="shared" si="0"/>
        <v>0</v>
      </c>
      <c r="H21" s="29">
        <f t="shared" si="1"/>
        <v>0</v>
      </c>
      <c r="I21" s="29">
        <f t="shared" si="2"/>
        <v>0</v>
      </c>
      <c r="J21" s="29">
        <f t="shared" si="3"/>
        <v>0</v>
      </c>
      <c r="K21" s="29">
        <f t="shared" si="6"/>
        <v>0</v>
      </c>
      <c r="L21" s="29">
        <f t="shared" si="4"/>
        <v>0</v>
      </c>
      <c r="M21" s="29" t="e">
        <f t="shared" si="5"/>
        <v>#DIV/0!</v>
      </c>
      <c r="N21" s="39" t="e">
        <f>_xlfn.STDEV.P(M20:M22)</f>
        <v>#DIV/0!</v>
      </c>
    </row>
    <row r="22" spans="5:14" s="29" customFormat="1" x14ac:dyDescent="0.25">
      <c r="E22" s="31"/>
      <c r="F22" s="38"/>
      <c r="G22" s="35">
        <f t="shared" si="0"/>
        <v>0</v>
      </c>
      <c r="H22" s="29">
        <f t="shared" si="1"/>
        <v>0</v>
      </c>
      <c r="I22" s="29">
        <f t="shared" si="2"/>
        <v>0</v>
      </c>
      <c r="J22" s="29">
        <f t="shared" si="3"/>
        <v>0</v>
      </c>
      <c r="K22" s="29">
        <f t="shared" si="6"/>
        <v>0</v>
      </c>
      <c r="L22" s="29">
        <f t="shared" si="4"/>
        <v>0</v>
      </c>
      <c r="M22" s="29" t="e">
        <f t="shared" si="5"/>
        <v>#DIV/0!</v>
      </c>
    </row>
    <row r="23" spans="5:14" s="27" customFormat="1" x14ac:dyDescent="0.25">
      <c r="E23" s="32"/>
      <c r="F23" s="38"/>
      <c r="G23" s="36">
        <f t="shared" si="0"/>
        <v>0</v>
      </c>
      <c r="H23" s="27">
        <f t="shared" si="1"/>
        <v>0</v>
      </c>
      <c r="I23" s="27">
        <f t="shared" si="2"/>
        <v>0</v>
      </c>
      <c r="J23" s="27">
        <f t="shared" si="3"/>
        <v>0</v>
      </c>
      <c r="K23" s="27">
        <f t="shared" si="6"/>
        <v>0</v>
      </c>
      <c r="L23" s="27">
        <f t="shared" si="4"/>
        <v>0</v>
      </c>
      <c r="M23" s="27" t="e">
        <f t="shared" si="5"/>
        <v>#DIV/0!</v>
      </c>
      <c r="N23" s="40" t="e">
        <f>AVERAGE(M23:M25)</f>
        <v>#DIV/0!</v>
      </c>
    </row>
    <row r="24" spans="5:14" s="27" customFormat="1" x14ac:dyDescent="0.25">
      <c r="E24" s="32"/>
      <c r="F24" s="38"/>
      <c r="G24" s="36">
        <f t="shared" si="0"/>
        <v>0</v>
      </c>
      <c r="H24" s="27">
        <f t="shared" si="1"/>
        <v>0</v>
      </c>
      <c r="I24" s="27">
        <f t="shared" si="2"/>
        <v>0</v>
      </c>
      <c r="J24" s="27">
        <f t="shared" si="3"/>
        <v>0</v>
      </c>
      <c r="K24" s="27">
        <f t="shared" si="6"/>
        <v>0</v>
      </c>
      <c r="L24" s="27">
        <f t="shared" si="4"/>
        <v>0</v>
      </c>
      <c r="M24" s="27" t="e">
        <f t="shared" si="5"/>
        <v>#DIV/0!</v>
      </c>
      <c r="N24" s="40" t="e">
        <f>_xlfn.STDEV.P(M23:M25)</f>
        <v>#DIV/0!</v>
      </c>
    </row>
    <row r="25" spans="5:14" s="27" customFormat="1" x14ac:dyDescent="0.25">
      <c r="E25" s="32"/>
      <c r="F25" s="38"/>
      <c r="G25" s="36">
        <f t="shared" si="0"/>
        <v>0</v>
      </c>
      <c r="H25" s="27">
        <f t="shared" si="1"/>
        <v>0</v>
      </c>
      <c r="I25" s="27">
        <f t="shared" si="2"/>
        <v>0</v>
      </c>
      <c r="J25" s="27">
        <f t="shared" si="3"/>
        <v>0</v>
      </c>
      <c r="K25" s="27">
        <f t="shared" si="6"/>
        <v>0</v>
      </c>
      <c r="L25" s="27">
        <f t="shared" si="4"/>
        <v>0</v>
      </c>
      <c r="M25" s="27" t="e">
        <f t="shared" si="5"/>
        <v>#DIV/0!</v>
      </c>
    </row>
    <row r="26" spans="5:14" s="43" customFormat="1" x14ac:dyDescent="0.25">
      <c r="F26" s="38"/>
      <c r="G26" s="43">
        <f t="shared" si="0"/>
        <v>0</v>
      </c>
      <c r="H26" s="43">
        <f t="shared" si="1"/>
        <v>0</v>
      </c>
      <c r="I26" s="43">
        <f t="shared" si="2"/>
        <v>0</v>
      </c>
      <c r="J26" s="43">
        <f t="shared" si="3"/>
        <v>0</v>
      </c>
      <c r="K26" s="43">
        <f t="shared" si="6"/>
        <v>0</v>
      </c>
      <c r="L26" s="43">
        <f t="shared" si="4"/>
        <v>0</v>
      </c>
      <c r="M26" s="43" t="e">
        <f t="shared" si="5"/>
        <v>#DIV/0!</v>
      </c>
      <c r="N26" s="43" t="e">
        <f>AVERAGE(M26:M28)</f>
        <v>#DIV/0!</v>
      </c>
    </row>
    <row r="27" spans="5:14" s="43" customFormat="1" x14ac:dyDescent="0.25">
      <c r="F27" s="38"/>
      <c r="G27" s="43">
        <f t="shared" si="0"/>
        <v>0</v>
      </c>
      <c r="H27" s="43">
        <f t="shared" si="1"/>
        <v>0</v>
      </c>
      <c r="I27" s="43">
        <f t="shared" si="2"/>
        <v>0</v>
      </c>
      <c r="J27" s="43">
        <f t="shared" si="3"/>
        <v>0</v>
      </c>
      <c r="K27" s="43">
        <f t="shared" si="6"/>
        <v>0</v>
      </c>
      <c r="L27" s="43">
        <f t="shared" si="4"/>
        <v>0</v>
      </c>
      <c r="M27" s="43" t="e">
        <f t="shared" si="5"/>
        <v>#DIV/0!</v>
      </c>
      <c r="N27" s="43" t="e">
        <f>STDEV(M26:M28)</f>
        <v>#DIV/0!</v>
      </c>
    </row>
    <row r="28" spans="5:14" s="43" customFormat="1" x14ac:dyDescent="0.25">
      <c r="F28" s="38"/>
      <c r="G28" s="43">
        <f t="shared" si="0"/>
        <v>0</v>
      </c>
      <c r="H28" s="43">
        <f t="shared" si="1"/>
        <v>0</v>
      </c>
      <c r="I28" s="43">
        <f t="shared" si="2"/>
        <v>0</v>
      </c>
      <c r="J28" s="43">
        <f t="shared" si="3"/>
        <v>0</v>
      </c>
      <c r="K28" s="43">
        <f t="shared" si="6"/>
        <v>0</v>
      </c>
      <c r="L28" s="43">
        <f t="shared" si="4"/>
        <v>0</v>
      </c>
      <c r="M28" s="43" t="e">
        <f t="shared" si="5"/>
        <v>#DIV/0!</v>
      </c>
    </row>
    <row r="29" spans="5:14" s="42" customFormat="1" x14ac:dyDescent="0.25">
      <c r="F29" s="38"/>
      <c r="G29" s="42">
        <f t="shared" si="0"/>
        <v>0</v>
      </c>
      <c r="H29" s="42">
        <f t="shared" si="1"/>
        <v>0</v>
      </c>
      <c r="I29" s="42">
        <f t="shared" si="2"/>
        <v>0</v>
      </c>
      <c r="J29" s="42">
        <f t="shared" si="3"/>
        <v>0</v>
      </c>
      <c r="K29" s="42">
        <f t="shared" si="6"/>
        <v>0</v>
      </c>
      <c r="L29" s="42">
        <f t="shared" si="4"/>
        <v>0</v>
      </c>
      <c r="M29" s="42" t="e">
        <f t="shared" si="5"/>
        <v>#DIV/0!</v>
      </c>
      <c r="N29" s="42" t="e">
        <f>AVERAGE(M29:M31)</f>
        <v>#DIV/0!</v>
      </c>
    </row>
    <row r="30" spans="5:14" s="42" customFormat="1" x14ac:dyDescent="0.25">
      <c r="F30" s="38"/>
      <c r="G30" s="42">
        <f t="shared" si="0"/>
        <v>0</v>
      </c>
      <c r="H30" s="42">
        <f t="shared" si="1"/>
        <v>0</v>
      </c>
      <c r="I30" s="42">
        <f t="shared" si="2"/>
        <v>0</v>
      </c>
      <c r="J30" s="42">
        <f t="shared" si="3"/>
        <v>0</v>
      </c>
      <c r="K30" s="42">
        <f t="shared" si="6"/>
        <v>0</v>
      </c>
      <c r="L30" s="42">
        <f t="shared" si="4"/>
        <v>0</v>
      </c>
      <c r="M30" s="42" t="e">
        <f t="shared" si="5"/>
        <v>#DIV/0!</v>
      </c>
      <c r="N30" s="42" t="e">
        <f>STDEV(M29:M31)</f>
        <v>#DIV/0!</v>
      </c>
    </row>
    <row r="31" spans="5:14" s="42" customFormat="1" x14ac:dyDescent="0.25">
      <c r="F31" s="38"/>
      <c r="G31" s="42">
        <f t="shared" si="0"/>
        <v>0</v>
      </c>
      <c r="H31" s="42">
        <f t="shared" si="1"/>
        <v>0</v>
      </c>
      <c r="I31" s="42">
        <f t="shared" si="2"/>
        <v>0</v>
      </c>
      <c r="J31" s="42">
        <f t="shared" si="3"/>
        <v>0</v>
      </c>
      <c r="K31" s="42">
        <f t="shared" si="6"/>
        <v>0</v>
      </c>
      <c r="L31" s="42">
        <f t="shared" si="4"/>
        <v>0</v>
      </c>
      <c r="M31" s="42" t="e">
        <f t="shared" si="5"/>
        <v>#DIV/0!</v>
      </c>
    </row>
  </sheetData>
  <pageMargins left="0.7" right="0.7" top="0.75" bottom="0.75" header="0.3" footer="0.3"/>
  <pageSetup paperSize="0" orientation="portrait" horizontalDpi="0" verticalDpi="0" copies="0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6A93B7-D95C-4D6C-8431-A8C06C1448E1}">
  <dimension ref="A1:O31"/>
  <sheetViews>
    <sheetView workbookViewId="0">
      <selection activeCell="E9" sqref="E9"/>
    </sheetView>
  </sheetViews>
  <sheetFormatPr defaultRowHeight="15" x14ac:dyDescent="0.25"/>
  <cols>
    <col min="1" max="1" width="14.42578125" customWidth="1"/>
    <col min="2" max="2" width="14.5703125" customWidth="1"/>
    <col min="3" max="3" width="16.85546875" customWidth="1"/>
    <col min="4" max="4" width="13.5703125" customWidth="1"/>
    <col min="5" max="5" width="13" customWidth="1"/>
    <col min="6" max="6" width="19.42578125" bestFit="1" customWidth="1"/>
    <col min="15" max="15" width="12" bestFit="1" customWidth="1"/>
  </cols>
  <sheetData>
    <row r="1" spans="1:15" ht="22.5" customHeight="1" x14ac:dyDescent="0.25">
      <c r="A1" s="1" t="s">
        <v>2</v>
      </c>
      <c r="B1" s="2" t="s">
        <v>12</v>
      </c>
      <c r="C1" s="2" t="s">
        <v>1</v>
      </c>
      <c r="D1" s="2" t="s">
        <v>0</v>
      </c>
      <c r="E1" s="2" t="s">
        <v>7</v>
      </c>
      <c r="F1" s="3" t="s">
        <v>3</v>
      </c>
      <c r="G1" s="4" t="s">
        <v>4</v>
      </c>
      <c r="H1" s="4" t="s">
        <v>17</v>
      </c>
      <c r="I1" s="4" t="s">
        <v>5</v>
      </c>
      <c r="J1" s="4" t="s">
        <v>6</v>
      </c>
      <c r="K1" s="4" t="s">
        <v>8</v>
      </c>
      <c r="L1" s="4" t="s">
        <v>9</v>
      </c>
      <c r="M1" s="4" t="s">
        <v>10</v>
      </c>
      <c r="N1" s="19" t="s">
        <v>35</v>
      </c>
      <c r="O1" s="18"/>
    </row>
    <row r="2" spans="1:15" s="5" customFormat="1" x14ac:dyDescent="0.25">
      <c r="A2" s="5" t="s">
        <v>453</v>
      </c>
      <c r="B2" s="5">
        <v>3.4817999999999998</v>
      </c>
      <c r="C2" s="5">
        <v>4.8064</v>
      </c>
      <c r="D2" s="5">
        <v>3.4847999999999999</v>
      </c>
      <c r="E2" s="5">
        <v>0.1143</v>
      </c>
      <c r="F2" s="21" t="s">
        <v>16</v>
      </c>
      <c r="G2" s="5">
        <f>D2-B2</f>
        <v>3.0000000000001137E-3</v>
      </c>
      <c r="H2" s="5">
        <f>C2-B2-G2</f>
        <v>1.3216000000000001</v>
      </c>
      <c r="I2" s="6">
        <f>(H2*$F$3)/100</f>
        <v>6.3598510976000018E-4</v>
      </c>
      <c r="J2" s="6">
        <f>I2/$F$9</f>
        <v>7.2107155301587319E-6</v>
      </c>
      <c r="K2" s="6">
        <f>(E2*J2)/12</f>
        <v>6.868206542476192E-8</v>
      </c>
      <c r="L2" s="6">
        <f>K2*$F$7</f>
        <v>3.2294307162723058E-6</v>
      </c>
      <c r="M2" s="6">
        <f>(L2/G2)*100</f>
        <v>0.10764769054240611</v>
      </c>
      <c r="N2" s="5">
        <f>AVERAGE(M2:M4)</f>
        <v>0.1305415718501253</v>
      </c>
    </row>
    <row r="3" spans="1:15" s="5" customFormat="1" x14ac:dyDescent="0.25">
      <c r="A3" s="5" t="s">
        <v>454</v>
      </c>
      <c r="B3" s="5">
        <v>3.5514000000000001</v>
      </c>
      <c r="C3" s="5">
        <v>4.8791000000000002</v>
      </c>
      <c r="D3" s="5">
        <v>3.5548000000000002</v>
      </c>
      <c r="E3" s="5">
        <v>0.2</v>
      </c>
      <c r="F3" s="22">
        <v>4.8122360000000003E-2</v>
      </c>
      <c r="G3" s="5">
        <f t="shared" ref="G3:G31" si="0">D3-B3</f>
        <v>3.4000000000000696E-3</v>
      </c>
      <c r="H3" s="5">
        <f t="shared" ref="H3:H31" si="1">C3-B3-G3</f>
        <v>1.3243</v>
      </c>
      <c r="I3" s="6">
        <f t="shared" ref="I3:I31" si="2">(H3*$F$3)/100</f>
        <v>6.3728441348000003E-4</v>
      </c>
      <c r="J3" s="6">
        <f t="shared" ref="J3:J31" si="3">I3/$F$9</f>
        <v>7.2254468648526082E-6</v>
      </c>
      <c r="K3" s="6">
        <f>(E3*J3)/12</f>
        <v>1.2042411441421016E-7</v>
      </c>
      <c r="L3" s="6">
        <f t="shared" ref="L3:L31" si="4">K3*$F$7</f>
        <v>5.6623418597561619E-6</v>
      </c>
      <c r="M3" s="6">
        <f t="shared" ref="M3:M31" si="5">(L3/G3)*100</f>
        <v>0.16653946646341311</v>
      </c>
      <c r="N3" s="5">
        <f>_xlfn.STDEV.P(M2:M4)</f>
        <v>2.5766214200213362E-2</v>
      </c>
      <c r="O3" s="5" t="s">
        <v>324</v>
      </c>
    </row>
    <row r="4" spans="1:15" s="5" customFormat="1" x14ac:dyDescent="0.25">
      <c r="A4" s="5" t="s">
        <v>455</v>
      </c>
      <c r="B4" s="5">
        <v>3.5520999999999998</v>
      </c>
      <c r="C4" s="5">
        <v>4.8616999999999999</v>
      </c>
      <c r="D4" s="5">
        <v>3.5571999999999999</v>
      </c>
      <c r="E4" s="5">
        <v>0.21476000000000001</v>
      </c>
      <c r="F4" s="23"/>
      <c r="G4" s="5">
        <f t="shared" si="0"/>
        <v>5.1000000000001044E-3</v>
      </c>
      <c r="H4" s="5">
        <f t="shared" si="1"/>
        <v>1.3045</v>
      </c>
      <c r="I4" s="6">
        <f t="shared" si="2"/>
        <v>6.2775618620000001E-4</v>
      </c>
      <c r="J4" s="6">
        <f t="shared" si="3"/>
        <v>7.1174170770975052E-6</v>
      </c>
      <c r="K4" s="6">
        <f>(E4*J4)/12</f>
        <v>1.2737804095645502E-7</v>
      </c>
      <c r="L4" s="6">
        <f t="shared" si="4"/>
        <v>5.9893154857725158E-6</v>
      </c>
      <c r="M4" s="6">
        <f t="shared" si="5"/>
        <v>0.11743755854455673</v>
      </c>
      <c r="N4" s="7"/>
    </row>
    <row r="5" spans="1:15" s="8" customFormat="1" x14ac:dyDescent="0.25">
      <c r="A5" s="8" t="s">
        <v>456</v>
      </c>
      <c r="B5" s="8">
        <v>3.5548999999999999</v>
      </c>
      <c r="C5" s="8">
        <v>4.8220000000000001</v>
      </c>
      <c r="D5" s="8">
        <v>3.5571000000000002</v>
      </c>
      <c r="E5" s="8">
        <v>0</v>
      </c>
      <c r="F5" s="24"/>
      <c r="G5" s="8">
        <f t="shared" si="0"/>
        <v>2.2000000000002018E-3</v>
      </c>
      <c r="H5" s="8">
        <f t="shared" si="1"/>
        <v>1.2648999999999999</v>
      </c>
      <c r="I5" s="9">
        <f t="shared" si="2"/>
        <v>6.0869973163999998E-4</v>
      </c>
      <c r="J5" s="9">
        <f t="shared" si="3"/>
        <v>6.9013575015873009E-6</v>
      </c>
      <c r="K5" s="9">
        <f t="shared" ref="K5:K31" si="6">E5*J5/12</f>
        <v>0</v>
      </c>
      <c r="L5" s="9">
        <f t="shared" si="4"/>
        <v>0</v>
      </c>
      <c r="M5" s="46">
        <f t="shared" si="5"/>
        <v>0</v>
      </c>
      <c r="N5" s="8">
        <f>AVERAGE(M5:M7)</f>
        <v>0</v>
      </c>
    </row>
    <row r="6" spans="1:15" s="8" customFormat="1" x14ac:dyDescent="0.25">
      <c r="A6" s="8" t="s">
        <v>457</v>
      </c>
      <c r="B6" s="8">
        <v>3.5710000000000002</v>
      </c>
      <c r="C6" s="8">
        <v>4.9470000000000001</v>
      </c>
      <c r="D6" s="8">
        <v>3.5728</v>
      </c>
      <c r="E6" s="8">
        <v>0</v>
      </c>
      <c r="F6" s="23" t="s">
        <v>13</v>
      </c>
      <c r="G6" s="8">
        <f t="shared" si="0"/>
        <v>1.7999999999998018E-3</v>
      </c>
      <c r="H6" s="8">
        <f t="shared" si="1"/>
        <v>1.3742000000000001</v>
      </c>
      <c r="I6" s="9">
        <f t="shared" si="2"/>
        <v>6.6129747112000014E-4</v>
      </c>
      <c r="J6" s="9">
        <f t="shared" si="3"/>
        <v>7.4977037541950125E-6</v>
      </c>
      <c r="K6" s="9">
        <f t="shared" si="6"/>
        <v>0</v>
      </c>
      <c r="L6" s="9">
        <f t="shared" si="4"/>
        <v>0</v>
      </c>
      <c r="M6" s="46">
        <f t="shared" si="5"/>
        <v>0</v>
      </c>
      <c r="N6" s="8">
        <f>_xlfn.STDEV.P(M5:M7)</f>
        <v>0</v>
      </c>
    </row>
    <row r="7" spans="1:15" s="8" customFormat="1" x14ac:dyDescent="0.25">
      <c r="A7" s="8" t="s">
        <v>458</v>
      </c>
      <c r="B7" s="8">
        <v>3.5365000000000002</v>
      </c>
      <c r="C7" s="8">
        <v>4.8834999999999997</v>
      </c>
      <c r="D7" s="8">
        <v>3.5392000000000001</v>
      </c>
      <c r="E7" s="8">
        <v>0</v>
      </c>
      <c r="F7" s="24">
        <v>47.02</v>
      </c>
      <c r="G7" s="8">
        <f t="shared" si="0"/>
        <v>2.6999999999999247E-3</v>
      </c>
      <c r="H7" s="8">
        <f t="shared" si="1"/>
        <v>1.3442999999999996</v>
      </c>
      <c r="I7" s="9">
        <f t="shared" si="2"/>
        <v>6.4690888547999984E-4</v>
      </c>
      <c r="J7" s="9">
        <f t="shared" si="3"/>
        <v>7.3345678625850318E-6</v>
      </c>
      <c r="K7" s="9">
        <f t="shared" si="6"/>
        <v>0</v>
      </c>
      <c r="L7" s="9">
        <f t="shared" si="4"/>
        <v>0</v>
      </c>
      <c r="M7" s="46">
        <f t="shared" si="5"/>
        <v>0</v>
      </c>
    </row>
    <row r="8" spans="1:15" s="10" customFormat="1" x14ac:dyDescent="0.25">
      <c r="A8" s="10" t="s">
        <v>459</v>
      </c>
      <c r="B8" s="10">
        <v>3.5028000000000001</v>
      </c>
      <c r="C8" s="10">
        <v>4.8299000000000003</v>
      </c>
      <c r="D8" s="10">
        <v>3.5047000000000001</v>
      </c>
      <c r="E8" s="10">
        <v>0.3</v>
      </c>
      <c r="F8" s="23" t="s">
        <v>14</v>
      </c>
      <c r="G8" s="10">
        <f t="shared" si="0"/>
        <v>1.9000000000000128E-3</v>
      </c>
      <c r="H8" s="10">
        <f t="shared" si="1"/>
        <v>1.3252000000000002</v>
      </c>
      <c r="I8" s="11">
        <f t="shared" si="2"/>
        <v>6.3771751472000012E-4</v>
      </c>
      <c r="J8" s="11">
        <f t="shared" si="3"/>
        <v>7.2303573097505681E-6</v>
      </c>
      <c r="K8" s="11">
        <f t="shared" si="6"/>
        <v>1.807589327437642E-7</v>
      </c>
      <c r="L8" s="11">
        <f t="shared" si="4"/>
        <v>8.4992850176117927E-6</v>
      </c>
      <c r="M8" s="11">
        <f t="shared" si="5"/>
        <v>0.44733079040061763</v>
      </c>
      <c r="N8" s="45">
        <f>AVERAGE(M8:M10)</f>
        <v>0.46707465171529866</v>
      </c>
      <c r="O8" s="10" t="s">
        <v>324</v>
      </c>
    </row>
    <row r="9" spans="1:15" s="10" customFormat="1" x14ac:dyDescent="0.25">
      <c r="A9" s="10" t="s">
        <v>460</v>
      </c>
      <c r="B9" s="10">
        <v>3.5362</v>
      </c>
      <c r="C9" s="10">
        <v>4.8026</v>
      </c>
      <c r="D9" s="10">
        <v>3.54</v>
      </c>
      <c r="E9" s="10">
        <v>0.64349999999999996</v>
      </c>
      <c r="F9" s="25">
        <v>88.2</v>
      </c>
      <c r="G9" s="10">
        <f t="shared" si="0"/>
        <v>3.8000000000000256E-3</v>
      </c>
      <c r="H9" s="10">
        <f t="shared" si="1"/>
        <v>1.2625999999999999</v>
      </c>
      <c r="I9" s="11">
        <f t="shared" si="2"/>
        <v>6.0759291736000004E-4</v>
      </c>
      <c r="J9" s="11">
        <f t="shared" si="3"/>
        <v>6.8888085868480727E-6</v>
      </c>
      <c r="K9" s="11">
        <f t="shared" si="6"/>
        <v>3.6941236046972785E-7</v>
      </c>
      <c r="L9" s="11">
        <f t="shared" si="4"/>
        <v>1.7369769189286605E-5</v>
      </c>
      <c r="M9" s="11">
        <f t="shared" si="5"/>
        <v>0.45709918919174963</v>
      </c>
      <c r="N9" s="26">
        <f>_xlfn.STDEV.P(M8:M10)</f>
        <v>2.1389780438125811E-2</v>
      </c>
    </row>
    <row r="10" spans="1:15" s="10" customFormat="1" x14ac:dyDescent="0.25">
      <c r="A10" s="10" t="s">
        <v>461</v>
      </c>
      <c r="B10" s="10">
        <v>3.5398000000000001</v>
      </c>
      <c r="C10" s="10">
        <v>4.9143999999999997</v>
      </c>
      <c r="D10" s="10">
        <v>3.5423</v>
      </c>
      <c r="E10" s="10">
        <v>0.4234</v>
      </c>
      <c r="F10" s="23" t="s">
        <v>15</v>
      </c>
      <c r="G10" s="10">
        <f t="shared" si="0"/>
        <v>2.4999999999999467E-3</v>
      </c>
      <c r="H10" s="10">
        <f t="shared" si="1"/>
        <v>1.3720999999999997</v>
      </c>
      <c r="I10" s="11">
        <f t="shared" si="2"/>
        <v>6.6028690155999989E-4</v>
      </c>
      <c r="J10" s="11">
        <f t="shared" si="3"/>
        <v>7.486246049433105E-6</v>
      </c>
      <c r="K10" s="11">
        <f t="shared" si="6"/>
        <v>2.6413971477749806E-7</v>
      </c>
      <c r="L10" s="11">
        <f t="shared" si="4"/>
        <v>1.2419849388837959E-5</v>
      </c>
      <c r="M10" s="11">
        <f t="shared" si="5"/>
        <v>0.49679397555352889</v>
      </c>
    </row>
    <row r="11" spans="1:15" s="12" customFormat="1" x14ac:dyDescent="0.25">
      <c r="A11" s="12" t="s">
        <v>462</v>
      </c>
      <c r="B11" s="12">
        <v>3.5238</v>
      </c>
      <c r="C11" s="12">
        <v>4.8369</v>
      </c>
      <c r="D11" s="12">
        <v>3.5264000000000002</v>
      </c>
      <c r="E11" s="12">
        <v>0.1933</v>
      </c>
      <c r="F11" s="22">
        <v>6.0220000000000003E+23</v>
      </c>
      <c r="G11" s="12">
        <f t="shared" si="0"/>
        <v>2.6000000000001577E-3</v>
      </c>
      <c r="H11" s="12">
        <f t="shared" si="1"/>
        <v>1.3104999999999998</v>
      </c>
      <c r="I11" s="13">
        <f t="shared" si="2"/>
        <v>6.3064352779999995E-4</v>
      </c>
      <c r="J11" s="13">
        <f t="shared" si="3"/>
        <v>7.1501533764172332E-6</v>
      </c>
      <c r="K11" s="13">
        <f t="shared" si="6"/>
        <v>1.1517705397178761E-7</v>
      </c>
      <c r="L11" s="13">
        <f t="shared" si="4"/>
        <v>5.4156250777534533E-6</v>
      </c>
      <c r="M11" s="13">
        <f t="shared" si="5"/>
        <v>0.20829327222127403</v>
      </c>
      <c r="N11" s="12">
        <f>AVERAGE(M11:M13)</f>
        <v>0.18610029694765637</v>
      </c>
    </row>
    <row r="12" spans="1:15" s="12" customFormat="1" x14ac:dyDescent="0.25">
      <c r="A12" s="12" t="s">
        <v>463</v>
      </c>
      <c r="B12" s="12">
        <v>3.5449000000000002</v>
      </c>
      <c r="C12" s="12">
        <v>4.8691000000000004</v>
      </c>
      <c r="D12" s="12">
        <v>3.5476000000000001</v>
      </c>
      <c r="E12" s="12">
        <v>0.15820000000000001</v>
      </c>
      <c r="F12" s="24"/>
      <c r="G12" s="12">
        <f t="shared" si="0"/>
        <v>2.6999999999999247E-3</v>
      </c>
      <c r="H12" s="12">
        <f t="shared" si="1"/>
        <v>1.3215000000000003</v>
      </c>
      <c r="I12" s="13">
        <f t="shared" si="2"/>
        <v>6.3593698740000023E-4</v>
      </c>
      <c r="J12" s="13">
        <f t="shared" si="3"/>
        <v>7.2101699251700707E-6</v>
      </c>
      <c r="K12" s="13">
        <f t="shared" si="6"/>
        <v>9.5054073513492111E-8</v>
      </c>
      <c r="L12" s="13">
        <f t="shared" si="4"/>
        <v>4.4694425366043996E-6</v>
      </c>
      <c r="M12" s="13">
        <f t="shared" si="5"/>
        <v>0.16553490876313051</v>
      </c>
      <c r="N12" s="12">
        <f>_xlfn.STDEV.P(M11:M13)</f>
        <v>1.749392639754551E-2</v>
      </c>
    </row>
    <row r="13" spans="1:15" s="12" customFormat="1" x14ac:dyDescent="0.25">
      <c r="A13" s="12" t="s">
        <v>464</v>
      </c>
      <c r="B13" s="12">
        <v>3.5314999999999999</v>
      </c>
      <c r="C13" s="12">
        <v>4.8414000000000001</v>
      </c>
      <c r="D13" s="12">
        <v>3.5339999999999998</v>
      </c>
      <c r="E13" s="12">
        <v>0.16500000000000001</v>
      </c>
      <c r="F13" s="24"/>
      <c r="G13" s="12">
        <f t="shared" si="0"/>
        <v>2.4999999999999467E-3</v>
      </c>
      <c r="H13" s="12">
        <f t="shared" si="1"/>
        <v>1.3074000000000003</v>
      </c>
      <c r="I13" s="13">
        <f t="shared" si="2"/>
        <v>6.2915173464000019E-4</v>
      </c>
      <c r="J13" s="13">
        <f t="shared" si="3"/>
        <v>7.1332396217687097E-6</v>
      </c>
      <c r="K13" s="13">
        <f t="shared" si="6"/>
        <v>9.8082044799319772E-8</v>
      </c>
      <c r="L13" s="13">
        <f t="shared" si="4"/>
        <v>4.6118177464640159E-6</v>
      </c>
      <c r="M13" s="13">
        <f t="shared" si="5"/>
        <v>0.18447270985856457</v>
      </c>
    </row>
    <row r="14" spans="1:15" s="14" customFormat="1" x14ac:dyDescent="0.25">
      <c r="A14" s="14" t="s">
        <v>465</v>
      </c>
      <c r="B14" s="14">
        <v>3.5181</v>
      </c>
      <c r="C14" s="14">
        <v>4.8634000000000004</v>
      </c>
      <c r="D14" s="14">
        <v>3.5207000000000002</v>
      </c>
      <c r="E14" s="14">
        <v>0.16980000000000001</v>
      </c>
      <c r="F14" s="24"/>
      <c r="G14" s="14">
        <f t="shared" si="0"/>
        <v>2.6000000000001577E-3</v>
      </c>
      <c r="H14" s="14">
        <f t="shared" si="1"/>
        <v>1.3427000000000002</v>
      </c>
      <c r="I14" s="15">
        <f t="shared" si="2"/>
        <v>6.4613892772000009E-4</v>
      </c>
      <c r="J14" s="15">
        <f t="shared" si="3"/>
        <v>7.3258381827664403E-6</v>
      </c>
      <c r="K14" s="15">
        <f t="shared" si="6"/>
        <v>1.0366061028614514E-7</v>
      </c>
      <c r="L14" s="15">
        <f t="shared" si="4"/>
        <v>4.8741218956545447E-6</v>
      </c>
      <c r="M14" s="15">
        <f t="shared" si="5"/>
        <v>0.18746622675593266</v>
      </c>
      <c r="N14" s="14">
        <f>AVERAGE(M14:M16)</f>
        <v>0.17984269186981469</v>
      </c>
    </row>
    <row r="15" spans="1:15" s="14" customFormat="1" x14ac:dyDescent="0.25">
      <c r="A15" s="14" t="s">
        <v>466</v>
      </c>
      <c r="B15" s="14">
        <v>3.5583</v>
      </c>
      <c r="C15" s="14">
        <v>4.8239000000000001</v>
      </c>
      <c r="D15" s="14">
        <v>3.5609999999999999</v>
      </c>
      <c r="E15" s="14">
        <v>0.18</v>
      </c>
      <c r="F15" s="24"/>
      <c r="G15" s="14">
        <f t="shared" si="0"/>
        <v>2.6999999999999247E-3</v>
      </c>
      <c r="H15" s="14">
        <f t="shared" si="1"/>
        <v>1.2629000000000001</v>
      </c>
      <c r="I15" s="15">
        <f t="shared" si="2"/>
        <v>6.077372844400001E-4</v>
      </c>
      <c r="J15" s="15">
        <f t="shared" si="3"/>
        <v>6.8904454018140596E-6</v>
      </c>
      <c r="K15" s="15">
        <f t="shared" si="6"/>
        <v>1.0335668102721089E-7</v>
      </c>
      <c r="L15" s="15">
        <f t="shared" si="4"/>
        <v>4.8598311418994565E-6</v>
      </c>
      <c r="M15" s="15">
        <f t="shared" si="5"/>
        <v>0.17999374599628118</v>
      </c>
      <c r="N15" s="14">
        <f>_xlfn.STDEV.P(M14:M16)</f>
        <v>6.2871651222571358E-3</v>
      </c>
    </row>
    <row r="16" spans="1:15" s="14" customFormat="1" x14ac:dyDescent="0.25">
      <c r="A16" s="14" t="s">
        <v>467</v>
      </c>
      <c r="B16" s="14">
        <v>3.5177</v>
      </c>
      <c r="C16" s="14">
        <v>4.8634000000000004</v>
      </c>
      <c r="D16" s="14">
        <v>3.5200999999999998</v>
      </c>
      <c r="E16" s="14">
        <v>0.14380000000000001</v>
      </c>
      <c r="F16" s="24"/>
      <c r="G16" s="14">
        <f t="shared" si="0"/>
        <v>2.3999999999997357E-3</v>
      </c>
      <c r="H16" s="14">
        <f t="shared" si="1"/>
        <v>1.3433000000000006</v>
      </c>
      <c r="I16" s="15">
        <f t="shared" si="2"/>
        <v>6.4642766188000033E-4</v>
      </c>
      <c r="J16" s="15">
        <f t="shared" si="3"/>
        <v>7.3291118126984159E-6</v>
      </c>
      <c r="K16" s="15">
        <f t="shared" si="6"/>
        <v>8.7827189888836015E-8</v>
      </c>
      <c r="L16" s="15">
        <f t="shared" si="4"/>
        <v>4.1296344685730698E-6</v>
      </c>
      <c r="M16" s="15">
        <f t="shared" si="5"/>
        <v>0.1720681028572302</v>
      </c>
    </row>
    <row r="17" spans="5:14" s="16" customFormat="1" x14ac:dyDescent="0.25">
      <c r="F17" s="24"/>
      <c r="G17" s="16">
        <f t="shared" si="0"/>
        <v>0</v>
      </c>
      <c r="H17" s="16">
        <f t="shared" si="1"/>
        <v>0</v>
      </c>
      <c r="I17" s="17">
        <f t="shared" si="2"/>
        <v>0</v>
      </c>
      <c r="J17" s="17">
        <f t="shared" si="3"/>
        <v>0</v>
      </c>
      <c r="K17" s="17">
        <f t="shared" si="6"/>
        <v>0</v>
      </c>
      <c r="L17" s="17">
        <f t="shared" si="4"/>
        <v>0</v>
      </c>
      <c r="M17" s="17" t="e">
        <f t="shared" si="5"/>
        <v>#DIV/0!</v>
      </c>
      <c r="N17" s="20" t="e">
        <f>AVERAGE(M17:M19)</f>
        <v>#DIV/0!</v>
      </c>
    </row>
    <row r="18" spans="5:14" s="16" customFormat="1" x14ac:dyDescent="0.25">
      <c r="F18" s="24"/>
      <c r="G18" s="16">
        <f t="shared" si="0"/>
        <v>0</v>
      </c>
      <c r="H18" s="16">
        <f t="shared" si="1"/>
        <v>0</v>
      </c>
      <c r="I18" s="17">
        <f t="shared" si="2"/>
        <v>0</v>
      </c>
      <c r="J18" s="17">
        <f t="shared" si="3"/>
        <v>0</v>
      </c>
      <c r="K18" s="17">
        <f t="shared" si="6"/>
        <v>0</v>
      </c>
      <c r="L18" s="17">
        <f t="shared" si="4"/>
        <v>0</v>
      </c>
      <c r="M18" s="17" t="e">
        <f t="shared" si="5"/>
        <v>#DIV/0!</v>
      </c>
      <c r="N18" s="20" t="e">
        <f>_xlfn.STDEV.P(M17:M19)</f>
        <v>#DIV/0!</v>
      </c>
    </row>
    <row r="19" spans="5:14" s="16" customFormat="1" x14ac:dyDescent="0.25">
      <c r="E19" s="30"/>
      <c r="F19" s="38"/>
      <c r="G19" s="34">
        <f t="shared" si="0"/>
        <v>0</v>
      </c>
      <c r="H19" s="16">
        <f t="shared" si="1"/>
        <v>0</v>
      </c>
      <c r="I19" s="17">
        <f t="shared" si="2"/>
        <v>0</v>
      </c>
      <c r="J19" s="17">
        <f t="shared" si="3"/>
        <v>0</v>
      </c>
      <c r="K19" s="17">
        <f t="shared" si="6"/>
        <v>0</v>
      </c>
      <c r="L19" s="17">
        <f t="shared" si="4"/>
        <v>0</v>
      </c>
      <c r="M19" s="17" t="e">
        <f t="shared" si="5"/>
        <v>#DIV/0!</v>
      </c>
    </row>
    <row r="20" spans="5:14" s="29" customFormat="1" x14ac:dyDescent="0.25">
      <c r="E20" s="31"/>
      <c r="F20" s="38"/>
      <c r="G20" s="35">
        <f t="shared" si="0"/>
        <v>0</v>
      </c>
      <c r="H20" s="29">
        <f t="shared" si="1"/>
        <v>0</v>
      </c>
      <c r="I20" s="29">
        <f t="shared" si="2"/>
        <v>0</v>
      </c>
      <c r="J20" s="29">
        <f t="shared" si="3"/>
        <v>0</v>
      </c>
      <c r="K20" s="29">
        <f t="shared" si="6"/>
        <v>0</v>
      </c>
      <c r="L20" s="29">
        <f t="shared" si="4"/>
        <v>0</v>
      </c>
      <c r="M20" s="29" t="e">
        <f t="shared" si="5"/>
        <v>#DIV/0!</v>
      </c>
      <c r="N20" s="39" t="e">
        <f>AVERAGE(M20:M22)</f>
        <v>#DIV/0!</v>
      </c>
    </row>
    <row r="21" spans="5:14" s="29" customFormat="1" x14ac:dyDescent="0.25">
      <c r="E21" s="31"/>
      <c r="F21" s="38"/>
      <c r="G21" s="35">
        <f t="shared" si="0"/>
        <v>0</v>
      </c>
      <c r="H21" s="29">
        <f t="shared" si="1"/>
        <v>0</v>
      </c>
      <c r="I21" s="29">
        <f t="shared" si="2"/>
        <v>0</v>
      </c>
      <c r="J21" s="29">
        <f t="shared" si="3"/>
        <v>0</v>
      </c>
      <c r="K21" s="29">
        <f t="shared" si="6"/>
        <v>0</v>
      </c>
      <c r="L21" s="29">
        <f t="shared" si="4"/>
        <v>0</v>
      </c>
      <c r="M21" s="29" t="e">
        <f t="shared" si="5"/>
        <v>#DIV/0!</v>
      </c>
      <c r="N21" s="39" t="e">
        <f>_xlfn.STDEV.P(M20:M22)</f>
        <v>#DIV/0!</v>
      </c>
    </row>
    <row r="22" spans="5:14" s="29" customFormat="1" x14ac:dyDescent="0.25">
      <c r="E22" s="31"/>
      <c r="F22" s="38"/>
      <c r="G22" s="35">
        <f t="shared" si="0"/>
        <v>0</v>
      </c>
      <c r="H22" s="29">
        <f t="shared" si="1"/>
        <v>0</v>
      </c>
      <c r="I22" s="29">
        <f t="shared" si="2"/>
        <v>0</v>
      </c>
      <c r="J22" s="29">
        <f t="shared" si="3"/>
        <v>0</v>
      </c>
      <c r="K22" s="29">
        <f t="shared" si="6"/>
        <v>0</v>
      </c>
      <c r="L22" s="29">
        <f t="shared" si="4"/>
        <v>0</v>
      </c>
      <c r="M22" s="29" t="e">
        <f t="shared" si="5"/>
        <v>#DIV/0!</v>
      </c>
    </row>
    <row r="23" spans="5:14" s="27" customFormat="1" x14ac:dyDescent="0.25">
      <c r="E23" s="32"/>
      <c r="F23" s="38"/>
      <c r="G23" s="36">
        <f t="shared" si="0"/>
        <v>0</v>
      </c>
      <c r="H23" s="27">
        <f t="shared" si="1"/>
        <v>0</v>
      </c>
      <c r="I23" s="27">
        <f t="shared" si="2"/>
        <v>0</v>
      </c>
      <c r="J23" s="27">
        <f t="shared" si="3"/>
        <v>0</v>
      </c>
      <c r="K23" s="27">
        <f t="shared" si="6"/>
        <v>0</v>
      </c>
      <c r="L23" s="27">
        <f t="shared" si="4"/>
        <v>0</v>
      </c>
      <c r="M23" s="27" t="e">
        <f t="shared" si="5"/>
        <v>#DIV/0!</v>
      </c>
      <c r="N23" s="40" t="e">
        <f>AVERAGE(M23:M25)</f>
        <v>#DIV/0!</v>
      </c>
    </row>
    <row r="24" spans="5:14" s="27" customFormat="1" x14ac:dyDescent="0.25">
      <c r="E24" s="32"/>
      <c r="F24" s="38"/>
      <c r="G24" s="36">
        <f t="shared" si="0"/>
        <v>0</v>
      </c>
      <c r="H24" s="27">
        <f t="shared" si="1"/>
        <v>0</v>
      </c>
      <c r="I24" s="27">
        <f t="shared" si="2"/>
        <v>0</v>
      </c>
      <c r="J24" s="27">
        <f t="shared" si="3"/>
        <v>0</v>
      </c>
      <c r="K24" s="27">
        <f t="shared" si="6"/>
        <v>0</v>
      </c>
      <c r="L24" s="27">
        <f t="shared" si="4"/>
        <v>0</v>
      </c>
      <c r="M24" s="27" t="e">
        <f t="shared" si="5"/>
        <v>#DIV/0!</v>
      </c>
      <c r="N24" s="40" t="e">
        <f>_xlfn.STDEV.P(M23:M25)</f>
        <v>#DIV/0!</v>
      </c>
    </row>
    <row r="25" spans="5:14" s="27" customFormat="1" x14ac:dyDescent="0.25">
      <c r="E25" s="32"/>
      <c r="F25" s="38"/>
      <c r="G25" s="36">
        <f t="shared" si="0"/>
        <v>0</v>
      </c>
      <c r="H25" s="27">
        <f t="shared" si="1"/>
        <v>0</v>
      </c>
      <c r="I25" s="27">
        <f t="shared" si="2"/>
        <v>0</v>
      </c>
      <c r="J25" s="27">
        <f t="shared" si="3"/>
        <v>0</v>
      </c>
      <c r="K25" s="27">
        <f t="shared" si="6"/>
        <v>0</v>
      </c>
      <c r="L25" s="27">
        <f t="shared" si="4"/>
        <v>0</v>
      </c>
      <c r="M25" s="27" t="e">
        <f t="shared" si="5"/>
        <v>#DIV/0!</v>
      </c>
    </row>
    <row r="26" spans="5:14" s="43" customFormat="1" x14ac:dyDescent="0.25">
      <c r="F26" s="38"/>
      <c r="G26" s="43">
        <f t="shared" si="0"/>
        <v>0</v>
      </c>
      <c r="H26" s="43">
        <f t="shared" si="1"/>
        <v>0</v>
      </c>
      <c r="I26" s="43">
        <f t="shared" si="2"/>
        <v>0</v>
      </c>
      <c r="J26" s="43">
        <f t="shared" si="3"/>
        <v>0</v>
      </c>
      <c r="K26" s="43">
        <f t="shared" si="6"/>
        <v>0</v>
      </c>
      <c r="L26" s="43">
        <f t="shared" si="4"/>
        <v>0</v>
      </c>
      <c r="M26" s="43" t="e">
        <f t="shared" si="5"/>
        <v>#DIV/0!</v>
      </c>
      <c r="N26" s="43" t="e">
        <f>AVERAGE(M26:M28)</f>
        <v>#DIV/0!</v>
      </c>
    </row>
    <row r="27" spans="5:14" s="43" customFormat="1" x14ac:dyDescent="0.25">
      <c r="F27" s="38"/>
      <c r="G27" s="43">
        <f t="shared" si="0"/>
        <v>0</v>
      </c>
      <c r="H27" s="43">
        <f t="shared" si="1"/>
        <v>0</v>
      </c>
      <c r="I27" s="43">
        <f t="shared" si="2"/>
        <v>0</v>
      </c>
      <c r="J27" s="43">
        <f t="shared" si="3"/>
        <v>0</v>
      </c>
      <c r="K27" s="43">
        <f t="shared" si="6"/>
        <v>0</v>
      </c>
      <c r="L27" s="43">
        <f t="shared" si="4"/>
        <v>0</v>
      </c>
      <c r="M27" s="43" t="e">
        <f t="shared" si="5"/>
        <v>#DIV/0!</v>
      </c>
      <c r="N27" s="43" t="e">
        <f>STDEV(M26:M28)</f>
        <v>#DIV/0!</v>
      </c>
    </row>
    <row r="28" spans="5:14" s="43" customFormat="1" x14ac:dyDescent="0.25">
      <c r="F28" s="38"/>
      <c r="G28" s="43">
        <f t="shared" si="0"/>
        <v>0</v>
      </c>
      <c r="H28" s="43">
        <f t="shared" si="1"/>
        <v>0</v>
      </c>
      <c r="I28" s="43">
        <f t="shared" si="2"/>
        <v>0</v>
      </c>
      <c r="J28" s="43">
        <f t="shared" si="3"/>
        <v>0</v>
      </c>
      <c r="K28" s="43">
        <f t="shared" si="6"/>
        <v>0</v>
      </c>
      <c r="L28" s="43">
        <f t="shared" si="4"/>
        <v>0</v>
      </c>
      <c r="M28" s="43" t="e">
        <f t="shared" si="5"/>
        <v>#DIV/0!</v>
      </c>
    </row>
    <row r="29" spans="5:14" s="42" customFormat="1" x14ac:dyDescent="0.25">
      <c r="F29" s="38"/>
      <c r="G29" s="42">
        <f t="shared" si="0"/>
        <v>0</v>
      </c>
      <c r="H29" s="42">
        <f t="shared" si="1"/>
        <v>0</v>
      </c>
      <c r="I29" s="42">
        <f t="shared" si="2"/>
        <v>0</v>
      </c>
      <c r="J29" s="42">
        <f t="shared" si="3"/>
        <v>0</v>
      </c>
      <c r="K29" s="42">
        <f t="shared" si="6"/>
        <v>0</v>
      </c>
      <c r="L29" s="42">
        <f t="shared" si="4"/>
        <v>0</v>
      </c>
      <c r="M29" s="42" t="e">
        <f t="shared" si="5"/>
        <v>#DIV/0!</v>
      </c>
      <c r="N29" s="42" t="e">
        <f>AVERAGE(M29:M31)</f>
        <v>#DIV/0!</v>
      </c>
    </row>
    <row r="30" spans="5:14" s="42" customFormat="1" x14ac:dyDescent="0.25">
      <c r="F30" s="38"/>
      <c r="G30" s="42">
        <f t="shared" si="0"/>
        <v>0</v>
      </c>
      <c r="H30" s="42">
        <f t="shared" si="1"/>
        <v>0</v>
      </c>
      <c r="I30" s="42">
        <f t="shared" si="2"/>
        <v>0</v>
      </c>
      <c r="J30" s="42">
        <f t="shared" si="3"/>
        <v>0</v>
      </c>
      <c r="K30" s="42">
        <f t="shared" si="6"/>
        <v>0</v>
      </c>
      <c r="L30" s="42">
        <f t="shared" si="4"/>
        <v>0</v>
      </c>
      <c r="M30" s="42" t="e">
        <f t="shared" si="5"/>
        <v>#DIV/0!</v>
      </c>
      <c r="N30" s="42" t="e">
        <f>STDEV(M29:M31)</f>
        <v>#DIV/0!</v>
      </c>
    </row>
    <row r="31" spans="5:14" s="42" customFormat="1" x14ac:dyDescent="0.25">
      <c r="F31" s="38"/>
      <c r="G31" s="42">
        <f t="shared" si="0"/>
        <v>0</v>
      </c>
      <c r="H31" s="42">
        <f t="shared" si="1"/>
        <v>0</v>
      </c>
      <c r="I31" s="42">
        <f t="shared" si="2"/>
        <v>0</v>
      </c>
      <c r="J31" s="42">
        <f t="shared" si="3"/>
        <v>0</v>
      </c>
      <c r="K31" s="42">
        <f t="shared" si="6"/>
        <v>0</v>
      </c>
      <c r="L31" s="42">
        <f t="shared" si="4"/>
        <v>0</v>
      </c>
      <c r="M31" s="42" t="e">
        <f t="shared" si="5"/>
        <v>#DIV/0!</v>
      </c>
    </row>
  </sheetData>
  <phoneticPr fontId="5" type="noConversion"/>
  <pageMargins left="0.7" right="0.7" top="0.75" bottom="0.75" header="0.3" footer="0.3"/>
  <pageSetup paperSize="0" orientation="portrait" horizontalDpi="0" verticalDpi="0" copies="0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9CAB84-35CF-4661-8972-85A0B03F7175}">
  <dimension ref="A1:O31"/>
  <sheetViews>
    <sheetView workbookViewId="0">
      <selection activeCell="D28" sqref="D28"/>
    </sheetView>
  </sheetViews>
  <sheetFormatPr defaultRowHeight="15" x14ac:dyDescent="0.25"/>
  <cols>
    <col min="1" max="1" width="14.42578125" customWidth="1"/>
    <col min="2" max="2" width="14.5703125" customWidth="1"/>
    <col min="3" max="3" width="16.85546875" customWidth="1"/>
    <col min="4" max="4" width="13.5703125" customWidth="1"/>
    <col min="5" max="5" width="13" customWidth="1"/>
    <col min="6" max="6" width="19.42578125" bestFit="1" customWidth="1"/>
    <col min="15" max="15" width="12" bestFit="1" customWidth="1"/>
  </cols>
  <sheetData>
    <row r="1" spans="1:15" ht="22.5" customHeight="1" x14ac:dyDescent="0.25">
      <c r="A1" s="1" t="s">
        <v>2</v>
      </c>
      <c r="B1" s="2" t="s">
        <v>12</v>
      </c>
      <c r="C1" s="2" t="s">
        <v>1</v>
      </c>
      <c r="D1" s="2" t="s">
        <v>0</v>
      </c>
      <c r="E1" s="2" t="s">
        <v>7</v>
      </c>
      <c r="F1" s="3" t="s">
        <v>3</v>
      </c>
      <c r="G1" s="4" t="s">
        <v>4</v>
      </c>
      <c r="H1" s="4" t="s">
        <v>17</v>
      </c>
      <c r="I1" s="4" t="s">
        <v>5</v>
      </c>
      <c r="J1" s="4" t="s">
        <v>6</v>
      </c>
      <c r="K1" s="4" t="s">
        <v>8</v>
      </c>
      <c r="L1" s="4" t="s">
        <v>9</v>
      </c>
      <c r="M1" s="4" t="s">
        <v>10</v>
      </c>
      <c r="N1" s="19" t="s">
        <v>35</v>
      </c>
      <c r="O1" s="18"/>
    </row>
    <row r="2" spans="1:15" s="5" customFormat="1" x14ac:dyDescent="0.25">
      <c r="A2" s="5" t="s">
        <v>468</v>
      </c>
      <c r="B2" s="5">
        <v>3.5438999999999998</v>
      </c>
      <c r="C2" s="5">
        <v>4.9409000000000001</v>
      </c>
      <c r="D2" s="5">
        <v>3.5467</v>
      </c>
      <c r="E2" s="5">
        <v>0.5</v>
      </c>
      <c r="F2" s="21" t="s">
        <v>16</v>
      </c>
      <c r="G2" s="5">
        <f>D2-B2</f>
        <v>2.8000000000001357E-3</v>
      </c>
      <c r="H2" s="5">
        <f>C2-B2-G2</f>
        <v>1.3942000000000001</v>
      </c>
      <c r="I2" s="6">
        <f>(H2*$F$3)/100</f>
        <v>6.6984339E-4</v>
      </c>
      <c r="J2" s="6">
        <f>I2/$F$9</f>
        <v>7.5945962585034009E-6</v>
      </c>
      <c r="K2" s="6">
        <f>(E2*J2)/12</f>
        <v>3.1644151077097502E-7</v>
      </c>
      <c r="L2" s="6">
        <f>K2*$F$7</f>
        <v>1.4879079836451246E-5</v>
      </c>
      <c r="M2" s="6">
        <f>(L2/G2)*100</f>
        <v>0.53139570844466155</v>
      </c>
      <c r="N2" s="5">
        <f>AVERAGE(M2:M4)</f>
        <v>0.53601774142955849</v>
      </c>
      <c r="O2" s="5" t="s">
        <v>325</v>
      </c>
    </row>
    <row r="3" spans="1:15" s="5" customFormat="1" x14ac:dyDescent="0.25">
      <c r="A3" s="5" t="s">
        <v>469</v>
      </c>
      <c r="B3" s="5">
        <v>3.5070999999999999</v>
      </c>
      <c r="C3" s="5">
        <v>4.8697999999999997</v>
      </c>
      <c r="D3" s="5">
        <v>3.5093999999999999</v>
      </c>
      <c r="E3" s="6">
        <v>0.44819999999999999</v>
      </c>
      <c r="F3" s="22">
        <v>4.8044999999999997E-2</v>
      </c>
      <c r="G3" s="5">
        <f t="shared" ref="G3:G31" si="0">D3-B3</f>
        <v>2.2999999999999687E-3</v>
      </c>
      <c r="H3" s="5">
        <f t="shared" ref="H3:H31" si="1">C3-B3-G3</f>
        <v>1.3603999999999998</v>
      </c>
      <c r="I3" s="6">
        <f t="shared" ref="I3:I31" si="2">(H3*$F$3)/100</f>
        <v>6.5360417999999994E-4</v>
      </c>
      <c r="J3" s="6">
        <f t="shared" ref="J3:J31" si="3">I3/$F$9</f>
        <v>7.410478231292516E-6</v>
      </c>
      <c r="K3" s="6">
        <f>(E3*J3)/12</f>
        <v>2.7678136193877544E-7</v>
      </c>
      <c r="L3" s="6">
        <f t="shared" ref="L3:L31" si="4">K3*$F$7</f>
        <v>1.3014259638361222E-5</v>
      </c>
      <c r="M3" s="6">
        <f t="shared" ref="M3:M31" si="5">(L3/G3)*100</f>
        <v>0.56583737558093039</v>
      </c>
      <c r="N3" s="5">
        <f>_xlfn.STDEV.P(M2:M4)</f>
        <v>2.2697230920532059E-2</v>
      </c>
    </row>
    <row r="4" spans="1:15" s="5" customFormat="1" x14ac:dyDescent="0.25">
      <c r="A4" s="5" t="s">
        <v>470</v>
      </c>
      <c r="B4" s="5">
        <v>3.5625</v>
      </c>
      <c r="C4" s="5">
        <v>4.9634</v>
      </c>
      <c r="D4" s="5">
        <v>3.5651000000000002</v>
      </c>
      <c r="E4" s="5">
        <v>0.44500000000000001</v>
      </c>
      <c r="F4" s="23"/>
      <c r="G4" s="5">
        <f t="shared" si="0"/>
        <v>2.6000000000001577E-3</v>
      </c>
      <c r="H4" s="5">
        <f t="shared" si="1"/>
        <v>1.3982999999999999</v>
      </c>
      <c r="I4" s="6">
        <f t="shared" si="2"/>
        <v>6.7181323499999987E-4</v>
      </c>
      <c r="J4" s="6">
        <f t="shared" si="3"/>
        <v>7.6169301020408143E-6</v>
      </c>
      <c r="K4" s="6">
        <f>(E4*J4)/12</f>
        <v>2.824611579506802E-7</v>
      </c>
      <c r="L4" s="6">
        <f t="shared" si="4"/>
        <v>1.3281323646840983E-5</v>
      </c>
      <c r="M4" s="6">
        <f t="shared" si="5"/>
        <v>0.51082014026308376</v>
      </c>
      <c r="N4" s="7"/>
    </row>
    <row r="5" spans="1:15" s="8" customFormat="1" x14ac:dyDescent="0.25">
      <c r="A5" s="8" t="s">
        <v>258</v>
      </c>
      <c r="B5" s="8">
        <v>3.5427</v>
      </c>
      <c r="C5" s="8">
        <v>4.8998999999999997</v>
      </c>
      <c r="D5" s="8">
        <v>3.5448</v>
      </c>
      <c r="E5" s="8">
        <v>0.73370000000000002</v>
      </c>
      <c r="F5" s="24"/>
      <c r="G5" s="8">
        <f t="shared" si="0"/>
        <v>2.0999999999999908E-3</v>
      </c>
      <c r="H5" s="8">
        <f t="shared" si="1"/>
        <v>1.3550999999999997</v>
      </c>
      <c r="I5" s="9">
        <f t="shared" si="2"/>
        <v>6.5105779499999988E-4</v>
      </c>
      <c r="J5" s="9">
        <f t="shared" si="3"/>
        <v>7.381607653061223E-6</v>
      </c>
      <c r="K5" s="9">
        <f t="shared" ref="K5:K31" si="6">E5*J5/12</f>
        <v>4.5132379458758495E-7</v>
      </c>
      <c r="L5" s="9">
        <f t="shared" si="4"/>
        <v>2.1221244821508246E-5</v>
      </c>
      <c r="M5" s="46">
        <f t="shared" si="5"/>
        <v>1.0105354676908733</v>
      </c>
      <c r="N5" s="8">
        <f>AVERAGE(M5:M7)</f>
        <v>1.0227457444713559</v>
      </c>
    </row>
    <row r="6" spans="1:15" s="8" customFormat="1" x14ac:dyDescent="0.25">
      <c r="A6" s="8" t="s">
        <v>259</v>
      </c>
      <c r="B6" s="8">
        <v>3.4954000000000001</v>
      </c>
      <c r="C6" s="8">
        <v>4.8411999999999997</v>
      </c>
      <c r="D6" s="8">
        <v>3.4982000000000002</v>
      </c>
      <c r="E6" s="8">
        <v>0.96499999999999997</v>
      </c>
      <c r="F6" s="23" t="s">
        <v>13</v>
      </c>
      <c r="G6" s="8">
        <f t="shared" si="0"/>
        <v>2.8000000000001357E-3</v>
      </c>
      <c r="H6" s="8">
        <f t="shared" si="1"/>
        <v>1.3429999999999995</v>
      </c>
      <c r="I6" s="9">
        <f t="shared" si="2"/>
        <v>6.452443499999998E-4</v>
      </c>
      <c r="J6" s="9">
        <f t="shared" si="3"/>
        <v>7.3156955782312899E-6</v>
      </c>
      <c r="K6" s="9">
        <f t="shared" si="6"/>
        <v>5.8830385274943288E-7</v>
      </c>
      <c r="L6" s="9">
        <f t="shared" si="4"/>
        <v>2.7662047156278337E-5</v>
      </c>
      <c r="M6" s="46">
        <f t="shared" si="5"/>
        <v>0.9879302555813213</v>
      </c>
      <c r="N6" s="8">
        <f>_xlfn.STDEV.P(M5:M7)</f>
        <v>3.4509089443249298E-2</v>
      </c>
    </row>
    <row r="7" spans="1:15" s="8" customFormat="1" x14ac:dyDescent="0.25">
      <c r="A7" s="8" t="s">
        <v>260</v>
      </c>
      <c r="B7" s="8">
        <v>3.4893999999999998</v>
      </c>
      <c r="C7" s="8">
        <v>4.7320000000000002</v>
      </c>
      <c r="D7" s="8">
        <v>3.4918999999999998</v>
      </c>
      <c r="E7" s="8">
        <v>1.0104</v>
      </c>
      <c r="F7" s="24">
        <v>47.02</v>
      </c>
      <c r="G7" s="8">
        <f t="shared" si="0"/>
        <v>2.4999999999999467E-3</v>
      </c>
      <c r="H7" s="8">
        <f t="shared" si="1"/>
        <v>1.2401000000000004</v>
      </c>
      <c r="I7" s="9">
        <f t="shared" si="2"/>
        <v>5.9580604500000019E-4</v>
      </c>
      <c r="J7" s="9">
        <f t="shared" si="3"/>
        <v>6.7551705782312941E-6</v>
      </c>
      <c r="K7" s="9">
        <f t="shared" si="6"/>
        <v>5.6878536268707491E-7</v>
      </c>
      <c r="L7" s="9">
        <f t="shared" si="4"/>
        <v>2.6744287753546265E-5</v>
      </c>
      <c r="M7" s="46">
        <f t="shared" si="5"/>
        <v>1.0697715101418734</v>
      </c>
    </row>
    <row r="8" spans="1:15" s="10" customFormat="1" x14ac:dyDescent="0.25">
      <c r="A8" s="10" t="s">
        <v>471</v>
      </c>
      <c r="B8" s="10">
        <v>3.5347</v>
      </c>
      <c r="C8" s="10">
        <v>5.0250000000000004</v>
      </c>
      <c r="D8" s="10">
        <v>3.5371999999999999</v>
      </c>
      <c r="E8" s="10">
        <v>0.1721</v>
      </c>
      <c r="F8" s="23" t="s">
        <v>14</v>
      </c>
      <c r="G8" s="10">
        <f t="shared" si="0"/>
        <v>2.4999999999999467E-3</v>
      </c>
      <c r="H8" s="10">
        <f t="shared" si="1"/>
        <v>1.4878000000000005</v>
      </c>
      <c r="I8" s="11">
        <f t="shared" si="2"/>
        <v>7.1481351000000015E-4</v>
      </c>
      <c r="J8" s="11">
        <f t="shared" si="3"/>
        <v>8.1044615646258523E-6</v>
      </c>
      <c r="K8" s="11">
        <f t="shared" si="6"/>
        <v>1.1623148627267577E-7</v>
      </c>
      <c r="L8" s="11">
        <f t="shared" si="4"/>
        <v>5.4652044845412146E-6</v>
      </c>
      <c r="M8" s="11">
        <f t="shared" si="5"/>
        <v>0.21860817938165322</v>
      </c>
      <c r="N8" s="45">
        <f>AVERAGE(M8:M10)</f>
        <v>0.23548551259654479</v>
      </c>
    </row>
    <row r="9" spans="1:15" s="10" customFormat="1" x14ac:dyDescent="0.25">
      <c r="A9" s="10" t="s">
        <v>472</v>
      </c>
      <c r="B9" s="10">
        <v>3.5446</v>
      </c>
      <c r="C9" s="10">
        <v>4.7881</v>
      </c>
      <c r="D9" s="10">
        <v>3.5470999999999999</v>
      </c>
      <c r="E9" s="10">
        <v>0.18770000000000001</v>
      </c>
      <c r="F9" s="25">
        <v>88.2</v>
      </c>
      <c r="G9" s="10">
        <f t="shared" si="0"/>
        <v>2.4999999999999467E-3</v>
      </c>
      <c r="H9" s="10">
        <f t="shared" si="1"/>
        <v>1.2410000000000001</v>
      </c>
      <c r="I9" s="11">
        <f t="shared" si="2"/>
        <v>5.9623845000000006E-4</v>
      </c>
      <c r="J9" s="11">
        <f t="shared" si="3"/>
        <v>6.760073129251701E-6</v>
      </c>
      <c r="K9" s="11">
        <f t="shared" si="6"/>
        <v>1.0573881053004535E-7</v>
      </c>
      <c r="L9" s="11">
        <f t="shared" si="4"/>
        <v>4.971838871122733E-6</v>
      </c>
      <c r="M9" s="11">
        <f t="shared" si="5"/>
        <v>0.19887355484491356</v>
      </c>
      <c r="N9" s="26">
        <f>_xlfn.STDEV.P(M8:M10)</f>
        <v>3.8671195460165994E-2</v>
      </c>
    </row>
    <row r="10" spans="1:15" s="10" customFormat="1" x14ac:dyDescent="0.25">
      <c r="A10" s="10" t="s">
        <v>473</v>
      </c>
      <c r="B10" s="10">
        <v>3.4982000000000002</v>
      </c>
      <c r="C10" s="10">
        <v>4.8064</v>
      </c>
      <c r="D10" s="10">
        <v>3.5002</v>
      </c>
      <c r="E10" s="10">
        <v>0.20730000000000001</v>
      </c>
      <c r="F10" s="23" t="s">
        <v>15</v>
      </c>
      <c r="G10" s="10">
        <f t="shared" si="0"/>
        <v>1.9999999999997797E-3</v>
      </c>
      <c r="H10" s="10">
        <f t="shared" si="1"/>
        <v>1.3062</v>
      </c>
      <c r="I10" s="11">
        <f t="shared" si="2"/>
        <v>6.2756379000000002E-4</v>
      </c>
      <c r="J10" s="11">
        <f t="shared" si="3"/>
        <v>7.1152357142857142E-6</v>
      </c>
      <c r="K10" s="11">
        <f t="shared" si="6"/>
        <v>1.2291569696428573E-7</v>
      </c>
      <c r="L10" s="11">
        <f t="shared" si="4"/>
        <v>5.7794960712607152E-6</v>
      </c>
      <c r="M10" s="11">
        <f t="shared" si="5"/>
        <v>0.28897480356306759</v>
      </c>
    </row>
    <row r="11" spans="1:15" s="12" customFormat="1" x14ac:dyDescent="0.25">
      <c r="A11" s="12" t="s">
        <v>474</v>
      </c>
      <c r="B11" s="12">
        <v>3.5186000000000002</v>
      </c>
      <c r="C11" s="12">
        <v>4.8874000000000004</v>
      </c>
      <c r="D11" s="12">
        <v>3.5207999999999999</v>
      </c>
      <c r="E11" s="12">
        <v>0.23649999999999999</v>
      </c>
      <c r="F11" s="22">
        <v>6.0220000000000003E+23</v>
      </c>
      <c r="G11" s="12">
        <f t="shared" si="0"/>
        <v>2.1999999999997577E-3</v>
      </c>
      <c r="H11" s="12">
        <f t="shared" si="1"/>
        <v>1.3666000000000005</v>
      </c>
      <c r="I11" s="13">
        <f t="shared" si="2"/>
        <v>6.565829700000002E-4</v>
      </c>
      <c r="J11" s="13">
        <f t="shared" si="3"/>
        <v>7.4442513605442201E-6</v>
      </c>
      <c r="K11" s="13">
        <f t="shared" si="6"/>
        <v>1.4671378723072565E-7</v>
      </c>
      <c r="L11" s="13">
        <f t="shared" si="4"/>
        <v>6.8984822755887204E-6</v>
      </c>
      <c r="M11" s="13">
        <f t="shared" si="5"/>
        <v>0.31356737616315816</v>
      </c>
      <c r="N11" s="12">
        <f>AVERAGE(M11:M13)</f>
        <v>0.30000084814786437</v>
      </c>
    </row>
    <row r="12" spans="1:15" s="12" customFormat="1" x14ac:dyDescent="0.25">
      <c r="A12" s="12" t="s">
        <v>475</v>
      </c>
      <c r="B12" s="12">
        <v>3.5390999999999999</v>
      </c>
      <c r="C12" s="12">
        <v>4.9438000000000004</v>
      </c>
      <c r="D12" s="12">
        <v>3.5415999999999999</v>
      </c>
      <c r="E12" s="12">
        <v>0.2631</v>
      </c>
      <c r="F12" s="24"/>
      <c r="G12" s="12">
        <f t="shared" si="0"/>
        <v>2.4999999999999467E-3</v>
      </c>
      <c r="H12" s="12">
        <f t="shared" si="1"/>
        <v>1.4022000000000006</v>
      </c>
      <c r="I12" s="13">
        <f t="shared" si="2"/>
        <v>6.7368699000000022E-4</v>
      </c>
      <c r="J12" s="13">
        <f t="shared" si="3"/>
        <v>7.6381744897959205E-6</v>
      </c>
      <c r="K12" s="13">
        <f t="shared" si="6"/>
        <v>1.6746697568877555E-7</v>
      </c>
      <c r="L12" s="13">
        <f t="shared" si="4"/>
        <v>7.8742971968862274E-6</v>
      </c>
      <c r="M12" s="13">
        <f t="shared" si="5"/>
        <v>0.31497188787545582</v>
      </c>
      <c r="N12" s="12">
        <f>_xlfn.STDEV.P(M11:M13)</f>
        <v>2.0187252459532005E-2</v>
      </c>
    </row>
    <row r="13" spans="1:15" s="12" customFormat="1" x14ac:dyDescent="0.25">
      <c r="A13" s="12" t="s">
        <v>476</v>
      </c>
      <c r="B13" s="12">
        <v>3.5548000000000002</v>
      </c>
      <c r="C13" s="12">
        <v>4.9100999999999999</v>
      </c>
      <c r="D13" s="12">
        <v>3.5575999999999999</v>
      </c>
      <c r="E13" s="12">
        <v>0.26329999999999998</v>
      </c>
      <c r="F13" s="24"/>
      <c r="G13" s="12">
        <f t="shared" si="0"/>
        <v>2.7999999999996916E-3</v>
      </c>
      <c r="H13" s="12">
        <f t="shared" si="1"/>
        <v>1.3525</v>
      </c>
      <c r="I13" s="13">
        <f t="shared" si="2"/>
        <v>6.4980862499999998E-4</v>
      </c>
      <c r="J13" s="13">
        <f t="shared" si="3"/>
        <v>7.3674447278911559E-6</v>
      </c>
      <c r="K13" s="13">
        <f t="shared" si="6"/>
        <v>1.6165401640447841E-7</v>
      </c>
      <c r="L13" s="13">
        <f t="shared" si="4"/>
        <v>7.6009718513385754E-6</v>
      </c>
      <c r="M13" s="13">
        <f t="shared" si="5"/>
        <v>0.27146328040497902</v>
      </c>
    </row>
    <row r="14" spans="1:15" s="14" customFormat="1" x14ac:dyDescent="0.25">
      <c r="A14" s="14" t="s">
        <v>477</v>
      </c>
      <c r="B14" s="14">
        <v>3.4847999999999999</v>
      </c>
      <c r="C14" s="14">
        <v>4.7724000000000002</v>
      </c>
      <c r="D14" s="14">
        <v>3.4872000000000001</v>
      </c>
      <c r="E14" s="14">
        <v>0.12939999999999999</v>
      </c>
      <c r="F14" s="24"/>
      <c r="G14" s="14">
        <f t="shared" si="0"/>
        <v>2.4000000000001798E-3</v>
      </c>
      <c r="H14" s="14">
        <f t="shared" si="1"/>
        <v>1.2852000000000001</v>
      </c>
      <c r="I14" s="15">
        <f t="shared" si="2"/>
        <v>6.1747434000000007E-4</v>
      </c>
      <c r="J14" s="15">
        <f t="shared" si="3"/>
        <v>7.0008428571428579E-6</v>
      </c>
      <c r="K14" s="15">
        <f t="shared" si="6"/>
        <v>7.5492422142857143E-8</v>
      </c>
      <c r="L14" s="15">
        <f t="shared" si="4"/>
        <v>3.5496536891571429E-6</v>
      </c>
      <c r="M14" s="15">
        <f t="shared" si="5"/>
        <v>0.14790223704820321</v>
      </c>
      <c r="N14" s="14">
        <f>AVERAGE(M14:M16)</f>
        <v>0.15062365139299147</v>
      </c>
    </row>
    <row r="15" spans="1:15" s="14" customFormat="1" x14ac:dyDescent="0.25">
      <c r="A15" s="14" t="s">
        <v>478</v>
      </c>
      <c r="B15" s="14">
        <v>3.5510000000000002</v>
      </c>
      <c r="C15" s="14">
        <v>4.9195000000000002</v>
      </c>
      <c r="D15" s="14">
        <v>3.5533000000000001</v>
      </c>
      <c r="E15" s="14">
        <v>0.1154</v>
      </c>
      <c r="F15" s="24"/>
      <c r="G15" s="14">
        <f t="shared" si="0"/>
        <v>2.2999999999999687E-3</v>
      </c>
      <c r="H15" s="14">
        <f t="shared" si="1"/>
        <v>1.3662000000000001</v>
      </c>
      <c r="I15" s="15">
        <f t="shared" si="2"/>
        <v>6.5639079000000006E-4</v>
      </c>
      <c r="J15" s="15">
        <f t="shared" si="3"/>
        <v>7.4420724489795922E-6</v>
      </c>
      <c r="K15" s="15">
        <f t="shared" si="6"/>
        <v>7.1567930051020414E-8</v>
      </c>
      <c r="L15" s="15">
        <f t="shared" si="4"/>
        <v>3.3651240709989801E-6</v>
      </c>
      <c r="M15" s="15">
        <f t="shared" si="5"/>
        <v>0.14630974221734896</v>
      </c>
      <c r="N15" s="14">
        <f>_xlfn.STDEV.P(M14:M16)</f>
        <v>5.0170271891110257E-3</v>
      </c>
    </row>
    <row r="16" spans="1:15" s="14" customFormat="1" x14ac:dyDescent="0.25">
      <c r="A16" s="14" t="s">
        <v>479</v>
      </c>
      <c r="B16" s="14">
        <v>3.5093000000000001</v>
      </c>
      <c r="C16" s="14">
        <v>5.5270999999999999</v>
      </c>
      <c r="D16" s="14">
        <v>3.5118999999999998</v>
      </c>
      <c r="E16" s="14">
        <v>9.5299999999999996E-2</v>
      </c>
      <c r="F16" s="24"/>
      <c r="G16" s="14">
        <f t="shared" si="0"/>
        <v>2.5999999999997137E-3</v>
      </c>
      <c r="H16" s="14">
        <f t="shared" si="1"/>
        <v>2.0152000000000001</v>
      </c>
      <c r="I16" s="15">
        <f t="shared" si="2"/>
        <v>9.6820284000000004E-4</v>
      </c>
      <c r="J16" s="15">
        <f t="shared" si="3"/>
        <v>1.0977356462585034E-5</v>
      </c>
      <c r="K16" s="15">
        <f t="shared" si="6"/>
        <v>8.7178505907029463E-8</v>
      </c>
      <c r="L16" s="15">
        <f t="shared" si="4"/>
        <v>4.0991333477485258E-6</v>
      </c>
      <c r="M16" s="15">
        <f t="shared" si="5"/>
        <v>0.15765897491342221</v>
      </c>
    </row>
    <row r="17" spans="1:14" s="16" customFormat="1" x14ac:dyDescent="0.25">
      <c r="A17" s="16" t="s">
        <v>480</v>
      </c>
      <c r="B17" s="16">
        <v>3.5036999999999998</v>
      </c>
      <c r="C17" s="16">
        <v>4.7717999999999998</v>
      </c>
      <c r="D17" s="16">
        <v>3.5062000000000002</v>
      </c>
      <c r="E17" s="16">
        <v>0.50980000000000003</v>
      </c>
      <c r="F17" s="24"/>
      <c r="G17" s="16">
        <f t="shared" si="0"/>
        <v>2.5000000000003908E-3</v>
      </c>
      <c r="H17" s="16">
        <f t="shared" si="1"/>
        <v>1.2655999999999996</v>
      </c>
      <c r="I17" s="17">
        <f t="shared" si="2"/>
        <v>6.0805751999999972E-4</v>
      </c>
      <c r="J17" s="17">
        <f t="shared" si="3"/>
        <v>6.8940761904761867E-6</v>
      </c>
      <c r="K17" s="17">
        <f t="shared" si="6"/>
        <v>2.928833368253967E-7</v>
      </c>
      <c r="L17" s="17">
        <f t="shared" si="4"/>
        <v>1.3771374497530154E-5</v>
      </c>
      <c r="M17" s="17">
        <f t="shared" si="5"/>
        <v>0.55085497990112009</v>
      </c>
      <c r="N17" s="20">
        <f>AVERAGE(M17:M19)</f>
        <v>0.53115597718608065</v>
      </c>
    </row>
    <row r="18" spans="1:14" s="16" customFormat="1" x14ac:dyDescent="0.25">
      <c r="A18" s="16" t="s">
        <v>481</v>
      </c>
      <c r="B18" s="16">
        <v>3.5442</v>
      </c>
      <c r="C18" s="16">
        <v>4.899</v>
      </c>
      <c r="D18" s="16">
        <v>3.5468999999999999</v>
      </c>
      <c r="E18" s="16">
        <v>0.47089999999999999</v>
      </c>
      <c r="F18" s="24"/>
      <c r="G18" s="16">
        <f t="shared" si="0"/>
        <v>2.6999999999999247E-3</v>
      </c>
      <c r="H18" s="16">
        <f t="shared" si="1"/>
        <v>1.3521000000000001</v>
      </c>
      <c r="I18" s="17">
        <f t="shared" si="2"/>
        <v>6.4961644499999995E-4</v>
      </c>
      <c r="J18" s="17">
        <f t="shared" si="3"/>
        <v>7.3652658163265296E-6</v>
      </c>
      <c r="K18" s="17">
        <f t="shared" si="6"/>
        <v>2.8902530607568023E-7</v>
      </c>
      <c r="L18" s="17">
        <f t="shared" si="4"/>
        <v>1.3589969891678486E-5</v>
      </c>
      <c r="M18" s="17">
        <f t="shared" si="5"/>
        <v>0.50333221821032836</v>
      </c>
      <c r="N18" s="20">
        <f>_xlfn.STDEV.P(M17:M19)</f>
        <v>2.0233832523802633E-2</v>
      </c>
    </row>
    <row r="19" spans="1:14" s="16" customFormat="1" x14ac:dyDescent="0.25">
      <c r="A19" s="16" t="s">
        <v>482</v>
      </c>
      <c r="B19" s="16">
        <v>3.4693999999999998</v>
      </c>
      <c r="C19" s="16">
        <v>4.8139000000000003</v>
      </c>
      <c r="D19" s="16">
        <v>3.4714</v>
      </c>
      <c r="E19" s="30">
        <v>0.37640000000000001</v>
      </c>
      <c r="F19" s="38"/>
      <c r="G19" s="34">
        <f t="shared" si="0"/>
        <v>2.0000000000002238E-3</v>
      </c>
      <c r="H19" s="16">
        <f t="shared" si="1"/>
        <v>1.3425000000000002</v>
      </c>
      <c r="I19" s="17">
        <f t="shared" si="2"/>
        <v>6.4500412500000006E-4</v>
      </c>
      <c r="J19" s="17">
        <f t="shared" si="3"/>
        <v>7.3129719387755109E-6</v>
      </c>
      <c r="K19" s="17">
        <f t="shared" si="6"/>
        <v>2.2938355314625856E-7</v>
      </c>
      <c r="L19" s="17">
        <f t="shared" si="4"/>
        <v>1.0785614668937078E-5</v>
      </c>
      <c r="M19" s="17">
        <f t="shared" si="5"/>
        <v>0.5392807334467935</v>
      </c>
    </row>
    <row r="20" spans="1:14" s="29" customFormat="1" x14ac:dyDescent="0.25">
      <c r="A20" s="29" t="s">
        <v>483</v>
      </c>
      <c r="B20" s="29">
        <v>3.5299</v>
      </c>
      <c r="C20" s="29">
        <v>4.8152999999999997</v>
      </c>
      <c r="D20" s="29">
        <v>3.5318000000000001</v>
      </c>
      <c r="E20" s="31">
        <v>0.18959999999999999</v>
      </c>
      <c r="F20" s="38"/>
      <c r="G20" s="35">
        <f t="shared" si="0"/>
        <v>1.9000000000000128E-3</v>
      </c>
      <c r="H20" s="29">
        <f t="shared" si="1"/>
        <v>1.2834999999999996</v>
      </c>
      <c r="I20" s="29">
        <f t="shared" si="2"/>
        <v>6.1665757499999982E-4</v>
      </c>
      <c r="J20" s="29">
        <f t="shared" si="3"/>
        <v>6.9915824829931951E-6</v>
      </c>
      <c r="K20" s="29">
        <f t="shared" si="6"/>
        <v>1.1046700323129249E-7</v>
      </c>
      <c r="L20" s="29">
        <f t="shared" si="4"/>
        <v>5.194158491935373E-6</v>
      </c>
      <c r="M20" s="29">
        <f t="shared" si="5"/>
        <v>0.27337676273343886</v>
      </c>
      <c r="N20" s="39">
        <f>AVERAGE(M20:M22)</f>
        <v>0.29010700851266513</v>
      </c>
    </row>
    <row r="21" spans="1:14" s="29" customFormat="1" x14ac:dyDescent="0.25">
      <c r="A21" s="29" t="s">
        <v>484</v>
      </c>
      <c r="B21" s="29">
        <v>3.5318999999999998</v>
      </c>
      <c r="C21" s="29">
        <v>4.8323</v>
      </c>
      <c r="D21" s="29">
        <v>3.5348000000000002</v>
      </c>
      <c r="E21" s="31">
        <v>0.26593</v>
      </c>
      <c r="F21" s="38"/>
      <c r="G21" s="35">
        <f t="shared" si="0"/>
        <v>2.9000000000003467E-3</v>
      </c>
      <c r="H21" s="29">
        <f t="shared" si="1"/>
        <v>1.2974999999999999</v>
      </c>
      <c r="I21" s="29">
        <f t="shared" si="2"/>
        <v>6.233838749999999E-4</v>
      </c>
      <c r="J21" s="29">
        <f t="shared" si="3"/>
        <v>7.0678443877551007E-6</v>
      </c>
      <c r="K21" s="29">
        <f t="shared" si="6"/>
        <v>1.5662932150297615E-7</v>
      </c>
      <c r="L21" s="29">
        <f t="shared" si="4"/>
        <v>7.3647106970699388E-6</v>
      </c>
      <c r="M21" s="29">
        <f t="shared" si="5"/>
        <v>0.25395554127824338</v>
      </c>
      <c r="N21" s="39">
        <f>_xlfn.STDEV.P(M20:M22)</f>
        <v>3.8224360811279313E-2</v>
      </c>
    </row>
    <row r="22" spans="1:14" s="29" customFormat="1" x14ac:dyDescent="0.25">
      <c r="A22" s="29" t="s">
        <v>485</v>
      </c>
      <c r="B22" s="29">
        <v>3.5247000000000002</v>
      </c>
      <c r="C22" s="29">
        <v>4.8761999999999999</v>
      </c>
      <c r="D22" s="29">
        <v>3.5274000000000001</v>
      </c>
      <c r="E22" s="31">
        <v>0.32167332999999998</v>
      </c>
      <c r="F22" s="38"/>
      <c r="G22" s="35">
        <f t="shared" si="0"/>
        <v>2.6999999999999247E-3</v>
      </c>
      <c r="H22" s="29">
        <f t="shared" si="1"/>
        <v>1.3487999999999998</v>
      </c>
      <c r="I22" s="29">
        <f t="shared" si="2"/>
        <v>6.4803095999999992E-4</v>
      </c>
      <c r="J22" s="29">
        <f t="shared" si="3"/>
        <v>7.3472897959183661E-6</v>
      </c>
      <c r="K22" s="29">
        <f t="shared" si="6"/>
        <v>1.9695226459400677E-7</v>
      </c>
      <c r="L22" s="29">
        <f t="shared" si="4"/>
        <v>9.260695481210199E-6</v>
      </c>
      <c r="M22" s="29">
        <f t="shared" si="5"/>
        <v>0.34298872152631321</v>
      </c>
    </row>
    <row r="23" spans="1:14" s="27" customFormat="1" x14ac:dyDescent="0.25">
      <c r="E23" s="32"/>
      <c r="F23" s="38"/>
      <c r="G23" s="36">
        <f t="shared" si="0"/>
        <v>0</v>
      </c>
      <c r="H23" s="27">
        <f t="shared" si="1"/>
        <v>0</v>
      </c>
      <c r="I23" s="27">
        <f t="shared" si="2"/>
        <v>0</v>
      </c>
      <c r="J23" s="27">
        <f t="shared" si="3"/>
        <v>0</v>
      </c>
      <c r="K23" s="27">
        <f t="shared" si="6"/>
        <v>0</v>
      </c>
      <c r="L23" s="27">
        <f t="shared" si="4"/>
        <v>0</v>
      </c>
      <c r="M23" s="27" t="e">
        <f t="shared" si="5"/>
        <v>#DIV/0!</v>
      </c>
      <c r="N23" s="40" t="e">
        <f>AVERAGE(M23:M25)</f>
        <v>#DIV/0!</v>
      </c>
    </row>
    <row r="24" spans="1:14" s="27" customFormat="1" x14ac:dyDescent="0.25">
      <c r="E24" s="32"/>
      <c r="F24" s="38"/>
      <c r="G24" s="36">
        <f t="shared" si="0"/>
        <v>0</v>
      </c>
      <c r="H24" s="27">
        <f t="shared" si="1"/>
        <v>0</v>
      </c>
      <c r="I24" s="27">
        <f t="shared" si="2"/>
        <v>0</v>
      </c>
      <c r="J24" s="27">
        <f t="shared" si="3"/>
        <v>0</v>
      </c>
      <c r="K24" s="27">
        <f t="shared" si="6"/>
        <v>0</v>
      </c>
      <c r="L24" s="27">
        <f t="shared" si="4"/>
        <v>0</v>
      </c>
      <c r="M24" s="27" t="e">
        <f t="shared" si="5"/>
        <v>#DIV/0!</v>
      </c>
      <c r="N24" s="40" t="e">
        <f>_xlfn.STDEV.P(M23:M25)</f>
        <v>#DIV/0!</v>
      </c>
    </row>
    <row r="25" spans="1:14" s="27" customFormat="1" x14ac:dyDescent="0.25">
      <c r="E25" s="32"/>
      <c r="F25" s="38"/>
      <c r="G25" s="36">
        <f t="shared" si="0"/>
        <v>0</v>
      </c>
      <c r="H25" s="27">
        <f t="shared" si="1"/>
        <v>0</v>
      </c>
      <c r="I25" s="27">
        <f t="shared" si="2"/>
        <v>0</v>
      </c>
      <c r="J25" s="27">
        <f t="shared" si="3"/>
        <v>0</v>
      </c>
      <c r="K25" s="27">
        <f t="shared" si="6"/>
        <v>0</v>
      </c>
      <c r="L25" s="27">
        <f t="shared" si="4"/>
        <v>0</v>
      </c>
      <c r="M25" s="27" t="e">
        <f t="shared" si="5"/>
        <v>#DIV/0!</v>
      </c>
    </row>
    <row r="26" spans="1:14" s="43" customFormat="1" x14ac:dyDescent="0.25">
      <c r="F26" s="38"/>
      <c r="G26" s="43">
        <f t="shared" si="0"/>
        <v>0</v>
      </c>
      <c r="H26" s="43">
        <f t="shared" si="1"/>
        <v>0</v>
      </c>
      <c r="I26" s="43">
        <f t="shared" si="2"/>
        <v>0</v>
      </c>
      <c r="J26" s="43">
        <f t="shared" si="3"/>
        <v>0</v>
      </c>
      <c r="K26" s="43">
        <f t="shared" si="6"/>
        <v>0</v>
      </c>
      <c r="L26" s="43">
        <f t="shared" si="4"/>
        <v>0</v>
      </c>
      <c r="M26" s="43" t="e">
        <f t="shared" si="5"/>
        <v>#DIV/0!</v>
      </c>
      <c r="N26" s="43" t="e">
        <f>AVERAGE(M26:M28)</f>
        <v>#DIV/0!</v>
      </c>
    </row>
    <row r="27" spans="1:14" s="43" customFormat="1" x14ac:dyDescent="0.25">
      <c r="F27" s="38"/>
      <c r="G27" s="43">
        <f t="shared" si="0"/>
        <v>0</v>
      </c>
      <c r="H27" s="43">
        <f t="shared" si="1"/>
        <v>0</v>
      </c>
      <c r="I27" s="43">
        <f t="shared" si="2"/>
        <v>0</v>
      </c>
      <c r="J27" s="43">
        <f t="shared" si="3"/>
        <v>0</v>
      </c>
      <c r="K27" s="43">
        <f t="shared" si="6"/>
        <v>0</v>
      </c>
      <c r="L27" s="43">
        <f t="shared" si="4"/>
        <v>0</v>
      </c>
      <c r="M27" s="43" t="e">
        <f t="shared" si="5"/>
        <v>#DIV/0!</v>
      </c>
      <c r="N27" s="43" t="e">
        <f>STDEV(M26:M28)</f>
        <v>#DIV/0!</v>
      </c>
    </row>
    <row r="28" spans="1:14" s="43" customFormat="1" x14ac:dyDescent="0.25">
      <c r="F28" s="38"/>
      <c r="G28" s="43">
        <f t="shared" si="0"/>
        <v>0</v>
      </c>
      <c r="H28" s="43">
        <f t="shared" si="1"/>
        <v>0</v>
      </c>
      <c r="I28" s="43">
        <f t="shared" si="2"/>
        <v>0</v>
      </c>
      <c r="J28" s="43">
        <f t="shared" si="3"/>
        <v>0</v>
      </c>
      <c r="K28" s="43">
        <f t="shared" si="6"/>
        <v>0</v>
      </c>
      <c r="L28" s="43">
        <f t="shared" si="4"/>
        <v>0</v>
      </c>
      <c r="M28" s="43" t="e">
        <f t="shared" si="5"/>
        <v>#DIV/0!</v>
      </c>
    </row>
    <row r="29" spans="1:14" s="42" customFormat="1" x14ac:dyDescent="0.25">
      <c r="F29" s="38"/>
      <c r="G29" s="42">
        <f t="shared" si="0"/>
        <v>0</v>
      </c>
      <c r="H29" s="42">
        <f t="shared" si="1"/>
        <v>0</v>
      </c>
      <c r="I29" s="42">
        <f t="shared" si="2"/>
        <v>0</v>
      </c>
      <c r="J29" s="42">
        <f t="shared" si="3"/>
        <v>0</v>
      </c>
      <c r="K29" s="42">
        <f t="shared" si="6"/>
        <v>0</v>
      </c>
      <c r="L29" s="42">
        <f t="shared" si="4"/>
        <v>0</v>
      </c>
      <c r="M29" s="42" t="e">
        <f t="shared" si="5"/>
        <v>#DIV/0!</v>
      </c>
      <c r="N29" s="42" t="e">
        <f>AVERAGE(M29:M31)</f>
        <v>#DIV/0!</v>
      </c>
    </row>
    <row r="30" spans="1:14" s="42" customFormat="1" x14ac:dyDescent="0.25">
      <c r="F30" s="38"/>
      <c r="G30" s="42">
        <f t="shared" si="0"/>
        <v>0</v>
      </c>
      <c r="H30" s="42">
        <f t="shared" si="1"/>
        <v>0</v>
      </c>
      <c r="I30" s="42">
        <f t="shared" si="2"/>
        <v>0</v>
      </c>
      <c r="J30" s="42">
        <f t="shared" si="3"/>
        <v>0</v>
      </c>
      <c r="K30" s="42">
        <f t="shared" si="6"/>
        <v>0</v>
      </c>
      <c r="L30" s="42">
        <f t="shared" si="4"/>
        <v>0</v>
      </c>
      <c r="M30" s="42" t="e">
        <f t="shared" si="5"/>
        <v>#DIV/0!</v>
      </c>
      <c r="N30" s="42" t="e">
        <f>STDEV(M29:M31)</f>
        <v>#DIV/0!</v>
      </c>
    </row>
    <row r="31" spans="1:14" s="42" customFormat="1" x14ac:dyDescent="0.25">
      <c r="F31" s="38"/>
      <c r="G31" s="42">
        <f t="shared" si="0"/>
        <v>0</v>
      </c>
      <c r="H31" s="42">
        <f t="shared" si="1"/>
        <v>0</v>
      </c>
      <c r="I31" s="42">
        <f t="shared" si="2"/>
        <v>0</v>
      </c>
      <c r="J31" s="42">
        <f t="shared" si="3"/>
        <v>0</v>
      </c>
      <c r="K31" s="42">
        <f t="shared" si="6"/>
        <v>0</v>
      </c>
      <c r="L31" s="42">
        <f t="shared" si="4"/>
        <v>0</v>
      </c>
      <c r="M31" s="42" t="e">
        <f t="shared" si="5"/>
        <v>#DIV/0!</v>
      </c>
    </row>
  </sheetData>
  <phoneticPr fontId="5" type="noConversion"/>
  <pageMargins left="0.7" right="0.7" top="0.75" bottom="0.75" header="0.3" footer="0.3"/>
  <pageSetup paperSize="0" orientation="portrait" horizontalDpi="0" verticalDpi="0" copies="0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51AF7A-F897-41C3-B398-CB4F7FC40710}">
  <dimension ref="A1:O31"/>
  <sheetViews>
    <sheetView workbookViewId="0">
      <selection sqref="A1:XFD1048576"/>
    </sheetView>
  </sheetViews>
  <sheetFormatPr defaultRowHeight="15" x14ac:dyDescent="0.25"/>
  <cols>
    <col min="1" max="1" width="14.42578125" customWidth="1"/>
    <col min="2" max="2" width="14.5703125" customWidth="1"/>
    <col min="3" max="3" width="16.85546875" customWidth="1"/>
    <col min="4" max="4" width="13.5703125" customWidth="1"/>
    <col min="5" max="5" width="13" customWidth="1"/>
    <col min="6" max="6" width="19.42578125" bestFit="1" customWidth="1"/>
    <col min="15" max="15" width="12" bestFit="1" customWidth="1"/>
  </cols>
  <sheetData>
    <row r="1" spans="1:15" ht="22.5" customHeight="1" x14ac:dyDescent="0.25">
      <c r="A1" s="1" t="s">
        <v>2</v>
      </c>
      <c r="B1" s="2" t="s">
        <v>12</v>
      </c>
      <c r="C1" s="2" t="s">
        <v>1</v>
      </c>
      <c r="D1" s="2" t="s">
        <v>0</v>
      </c>
      <c r="E1" s="2" t="s">
        <v>7</v>
      </c>
      <c r="F1" s="3" t="s">
        <v>3</v>
      </c>
      <c r="G1" s="4" t="s">
        <v>4</v>
      </c>
      <c r="H1" s="4" t="s">
        <v>17</v>
      </c>
      <c r="I1" s="4" t="s">
        <v>5</v>
      </c>
      <c r="J1" s="4" t="s">
        <v>6</v>
      </c>
      <c r="K1" s="4" t="s">
        <v>8</v>
      </c>
      <c r="L1" s="4" t="s">
        <v>9</v>
      </c>
      <c r="M1" s="4" t="s">
        <v>10</v>
      </c>
      <c r="N1" s="19" t="s">
        <v>35</v>
      </c>
      <c r="O1" s="18"/>
    </row>
    <row r="2" spans="1:15" s="5" customFormat="1" x14ac:dyDescent="0.25">
      <c r="A2" s="5" t="s">
        <v>486</v>
      </c>
      <c r="B2" s="5">
        <v>3.5430000000000001</v>
      </c>
      <c r="C2" s="5">
        <v>4.8132999999999999</v>
      </c>
      <c r="D2" s="5">
        <v>3.5468000000000002</v>
      </c>
      <c r="E2" s="5">
        <v>1.21E-2</v>
      </c>
      <c r="F2" s="21" t="s">
        <v>16</v>
      </c>
      <c r="G2" s="5">
        <f>D2-B2</f>
        <v>3.8000000000000256E-3</v>
      </c>
      <c r="H2" s="5">
        <f>C2-B2-G2</f>
        <v>1.2664999999999997</v>
      </c>
      <c r="I2" s="6">
        <f>(H2*$F$3)/100</f>
        <v>5.0002813149999982E-4</v>
      </c>
      <c r="J2" s="6">
        <f>I2/$F$9</f>
        <v>5.6692531916099749E-6</v>
      </c>
      <c r="K2" s="6">
        <f>(E2*J2)/12</f>
        <v>5.7164969682067243E-9</v>
      </c>
      <c r="L2" s="6">
        <f>K2*$F$7</f>
        <v>2.6878968744508018E-7</v>
      </c>
      <c r="M2" s="44">
        <f>(L2/G2)*100</f>
        <v>7.0734128275020628E-3</v>
      </c>
      <c r="N2" s="5">
        <f>AVERAGE(M2:M4)</f>
        <v>7.3844952035560935E-3</v>
      </c>
      <c r="O2" s="5" t="s">
        <v>325</v>
      </c>
    </row>
    <row r="3" spans="1:15" s="5" customFormat="1" x14ac:dyDescent="0.25">
      <c r="A3" s="5" t="s">
        <v>487</v>
      </c>
      <c r="B3" s="5">
        <v>3.4792999999999998</v>
      </c>
      <c r="C3" s="5">
        <v>4.9231999999999996</v>
      </c>
      <c r="D3" s="5">
        <v>3.4830000000000001</v>
      </c>
      <c r="E3" s="44">
        <v>0.01</v>
      </c>
      <c r="F3" s="22">
        <v>3.9481099999999998E-2</v>
      </c>
      <c r="G3" s="5">
        <f t="shared" ref="G3:G31" si="0">D3-B3</f>
        <v>3.7000000000002586E-3</v>
      </c>
      <c r="H3" s="5">
        <f t="shared" ref="H3:H31" si="1">C3-B3-G3</f>
        <v>1.4401999999999995</v>
      </c>
      <c r="I3" s="6">
        <f t="shared" ref="I3:I31" si="2">(H3*$F$3)/100</f>
        <v>5.6860680219999972E-4</v>
      </c>
      <c r="J3" s="6">
        <f t="shared" ref="J3:J31" si="3">I3/$F$9</f>
        <v>6.4467891405895661E-6</v>
      </c>
      <c r="K3" s="6">
        <f>(E3*J3)/12</f>
        <v>5.3723242838246387E-9</v>
      </c>
      <c r="L3" s="6">
        <f t="shared" ref="L3:L31" si="4">K3*$F$7</f>
        <v>2.5260668782543454E-7</v>
      </c>
      <c r="M3" s="44">
        <f t="shared" ref="M3:M31" si="5">(L3/G3)*100</f>
        <v>6.8272077790653219E-3</v>
      </c>
      <c r="N3" s="5">
        <f>_xlfn.STDEV.P(M2:M4)</f>
        <v>6.2220243990874699E-4</v>
      </c>
    </row>
    <row r="4" spans="1:15" s="5" customFormat="1" x14ac:dyDescent="0.25">
      <c r="A4" s="5" t="s">
        <v>488</v>
      </c>
      <c r="B4" s="5">
        <v>3.5432999999999999</v>
      </c>
      <c r="C4" s="5">
        <v>4.9824000000000002</v>
      </c>
      <c r="D4" s="5">
        <v>3.5468999999999999</v>
      </c>
      <c r="E4" s="5">
        <v>1.18E-2</v>
      </c>
      <c r="F4" s="23"/>
      <c r="G4" s="5">
        <f t="shared" si="0"/>
        <v>3.6000000000000476E-3</v>
      </c>
      <c r="H4" s="5">
        <f t="shared" si="1"/>
        <v>1.4355000000000002</v>
      </c>
      <c r="I4" s="6">
        <f t="shared" si="2"/>
        <v>5.667511905000001E-4</v>
      </c>
      <c r="J4" s="6">
        <f t="shared" si="3"/>
        <v>6.4257504591836744E-6</v>
      </c>
      <c r="K4" s="6">
        <f>(E4*J4)/12</f>
        <v>6.3186546181972796E-9</v>
      </c>
      <c r="L4" s="6">
        <f t="shared" si="4"/>
        <v>2.9710314014763608E-7</v>
      </c>
      <c r="M4" s="44">
        <f t="shared" si="5"/>
        <v>8.2528650041008931E-3</v>
      </c>
      <c r="N4" s="7"/>
    </row>
    <row r="5" spans="1:15" s="8" customFormat="1" x14ac:dyDescent="0.25">
      <c r="A5" s="8" t="s">
        <v>489</v>
      </c>
      <c r="B5" s="8">
        <v>3.4878999999999998</v>
      </c>
      <c r="C5" s="8">
        <v>4.8925999999999998</v>
      </c>
      <c r="D5" s="8">
        <v>3.4902000000000002</v>
      </c>
      <c r="E5" s="8">
        <v>0.13919999999999999</v>
      </c>
      <c r="F5" s="24"/>
      <c r="G5" s="8">
        <f t="shared" si="0"/>
        <v>2.3000000000004128E-3</v>
      </c>
      <c r="H5" s="8">
        <f t="shared" si="1"/>
        <v>1.4023999999999996</v>
      </c>
      <c r="I5" s="9">
        <f t="shared" si="2"/>
        <v>5.5368294639999982E-4</v>
      </c>
      <c r="J5" s="9">
        <f t="shared" si="3"/>
        <v>6.2775844263038526E-6</v>
      </c>
      <c r="K5" s="9">
        <f t="shared" ref="K5:K31" si="6">E5*J5/12</f>
        <v>7.2819979345124689E-8</v>
      </c>
      <c r="L5" s="9">
        <f t="shared" si="4"/>
        <v>3.4239954288077629E-6</v>
      </c>
      <c r="M5" s="46">
        <f t="shared" si="5"/>
        <v>0.148869366469876</v>
      </c>
      <c r="N5" s="8">
        <f>AVERAGE(M5:M7)</f>
        <v>0.16455711687059402</v>
      </c>
    </row>
    <row r="6" spans="1:15" s="8" customFormat="1" x14ac:dyDescent="0.25">
      <c r="A6" s="8" t="s">
        <v>490</v>
      </c>
      <c r="B6" s="8">
        <v>3.52</v>
      </c>
      <c r="C6" s="8">
        <v>4.9478</v>
      </c>
      <c r="D6" s="8">
        <v>3.5219999999999998</v>
      </c>
      <c r="E6" s="8">
        <v>0.1431</v>
      </c>
      <c r="F6" s="23" t="s">
        <v>13</v>
      </c>
      <c r="G6" s="8">
        <f t="shared" si="0"/>
        <v>1.9999999999997797E-3</v>
      </c>
      <c r="H6" s="8">
        <f t="shared" si="1"/>
        <v>1.4258000000000002</v>
      </c>
      <c r="I6" s="9">
        <f t="shared" si="2"/>
        <v>5.6292152379999998E-4</v>
      </c>
      <c r="J6" s="9">
        <f t="shared" si="3"/>
        <v>6.3823302018140584E-6</v>
      </c>
      <c r="K6" s="9">
        <f t="shared" si="6"/>
        <v>7.6109287656632652E-8</v>
      </c>
      <c r="L6" s="9">
        <f t="shared" si="4"/>
        <v>3.5786587056148677E-6</v>
      </c>
      <c r="M6" s="46">
        <f t="shared" si="5"/>
        <v>0.17893293528076309</v>
      </c>
      <c r="N6" s="8">
        <f>_xlfn.STDEV.P(M5:M7)</f>
        <v>1.2308409498458227E-2</v>
      </c>
    </row>
    <row r="7" spans="1:15" s="8" customFormat="1" x14ac:dyDescent="0.25">
      <c r="A7" s="8" t="s">
        <v>491</v>
      </c>
      <c r="B7" s="8">
        <v>3.5520999999999998</v>
      </c>
      <c r="C7" s="8">
        <v>4.9795999999999996</v>
      </c>
      <c r="D7" s="8">
        <v>3.5550999999999999</v>
      </c>
      <c r="E7" s="8">
        <v>0.19916</v>
      </c>
      <c r="F7" s="24">
        <v>47.02</v>
      </c>
      <c r="G7" s="8">
        <f t="shared" si="0"/>
        <v>3.0000000000001137E-3</v>
      </c>
      <c r="H7" s="8">
        <f t="shared" si="1"/>
        <v>1.4244999999999997</v>
      </c>
      <c r="I7" s="9">
        <f t="shared" si="2"/>
        <v>5.6240826949999982E-4</v>
      </c>
      <c r="J7" s="9">
        <f t="shared" si="3"/>
        <v>6.3765109920634901E-6</v>
      </c>
      <c r="K7" s="9">
        <f t="shared" si="6"/>
        <v>1.0582882743161372E-7</v>
      </c>
      <c r="L7" s="9">
        <f t="shared" si="4"/>
        <v>4.9760714658344772E-6</v>
      </c>
      <c r="M7" s="46">
        <f t="shared" si="5"/>
        <v>0.16586904886114295</v>
      </c>
    </row>
    <row r="8" spans="1:15" s="10" customFormat="1" x14ac:dyDescent="0.25">
      <c r="A8" s="10" t="s">
        <v>492</v>
      </c>
      <c r="B8" s="10">
        <v>3.5245000000000002</v>
      </c>
      <c r="C8" s="10">
        <v>4.8651999999999997</v>
      </c>
      <c r="D8" s="10">
        <v>3.5270000000000001</v>
      </c>
      <c r="E8" s="10">
        <v>0.46910000000000002</v>
      </c>
      <c r="F8" s="23" t="s">
        <v>14</v>
      </c>
      <c r="G8" s="10">
        <f t="shared" si="0"/>
        <v>2.4999999999999467E-3</v>
      </c>
      <c r="H8" s="10">
        <f t="shared" si="1"/>
        <v>1.3381999999999996</v>
      </c>
      <c r="I8" s="11">
        <f t="shared" si="2"/>
        <v>5.2833608019999987E-4</v>
      </c>
      <c r="J8" s="11">
        <f t="shared" si="3"/>
        <v>5.9902049909297037E-6</v>
      </c>
      <c r="K8" s="11">
        <f t="shared" si="6"/>
        <v>2.3416709677042704E-7</v>
      </c>
      <c r="L8" s="11">
        <f t="shared" si="4"/>
        <v>1.101053689014548E-5</v>
      </c>
      <c r="M8" s="11">
        <f t="shared" si="5"/>
        <v>0.44042147560582862</v>
      </c>
      <c r="N8" s="45">
        <f>AVERAGE(M8:M10)</f>
        <v>0.42007749824525092</v>
      </c>
    </row>
    <row r="9" spans="1:15" s="10" customFormat="1" x14ac:dyDescent="0.25">
      <c r="A9" s="10" t="s">
        <v>494</v>
      </c>
      <c r="B9" s="10">
        <v>3.4965000000000002</v>
      </c>
      <c r="C9" s="10">
        <v>4.8221999999999996</v>
      </c>
      <c r="D9" s="10">
        <v>3.4990999999999999</v>
      </c>
      <c r="E9" s="10">
        <v>0.49109999999999998</v>
      </c>
      <c r="F9" s="25">
        <v>88.2</v>
      </c>
      <c r="G9" s="10">
        <f t="shared" si="0"/>
        <v>2.5999999999997137E-3</v>
      </c>
      <c r="H9" s="10">
        <f t="shared" si="1"/>
        <v>1.3230999999999997</v>
      </c>
      <c r="I9" s="11">
        <f t="shared" si="2"/>
        <v>5.2237443409999991E-4</v>
      </c>
      <c r="J9" s="11">
        <f t="shared" si="3"/>
        <v>5.9226126315192732E-6</v>
      </c>
      <c r="K9" s="11">
        <f t="shared" si="6"/>
        <v>2.4238292194492628E-7</v>
      </c>
      <c r="L9" s="11">
        <f t="shared" si="4"/>
        <v>1.1396844989850435E-5</v>
      </c>
      <c r="M9" s="11">
        <f t="shared" si="5"/>
        <v>0.43834019191737272</v>
      </c>
      <c r="N9" s="26">
        <f>_xlfn.STDEV.P(M8:M10)</f>
        <v>2.7312258805870307E-2</v>
      </c>
    </row>
    <row r="10" spans="1:15" s="10" customFormat="1" x14ac:dyDescent="0.25">
      <c r="A10" s="10" t="s">
        <v>495</v>
      </c>
      <c r="B10" s="10">
        <v>3.5038</v>
      </c>
      <c r="C10" s="10">
        <v>4.8068</v>
      </c>
      <c r="D10" s="10">
        <v>3.5068000000000001</v>
      </c>
      <c r="E10" s="10">
        <v>0.50190000000000001</v>
      </c>
      <c r="F10" s="23" t="s">
        <v>15</v>
      </c>
      <c r="G10" s="10">
        <f t="shared" si="0"/>
        <v>3.0000000000001137E-3</v>
      </c>
      <c r="H10" s="10">
        <f t="shared" si="1"/>
        <v>1.2999999999999998</v>
      </c>
      <c r="I10" s="11">
        <f t="shared" si="2"/>
        <v>5.1325429999999987E-4</v>
      </c>
      <c r="J10" s="11">
        <f t="shared" si="3"/>
        <v>5.8192097505668922E-6</v>
      </c>
      <c r="K10" s="11">
        <f t="shared" si="6"/>
        <v>2.4338844781746026E-7</v>
      </c>
      <c r="L10" s="11">
        <f t="shared" si="4"/>
        <v>1.1444124816376982E-5</v>
      </c>
      <c r="M10" s="11">
        <f t="shared" si="5"/>
        <v>0.3814708272125516</v>
      </c>
    </row>
    <row r="11" spans="1:15" s="12" customFormat="1" x14ac:dyDescent="0.25">
      <c r="A11" s="12" t="s">
        <v>493</v>
      </c>
      <c r="B11" s="12">
        <v>3.4615</v>
      </c>
      <c r="C11" s="12">
        <v>4.8640999999999996</v>
      </c>
      <c r="D11" s="12">
        <v>3.4641000000000002</v>
      </c>
      <c r="E11" s="12">
        <v>0.56759999999999999</v>
      </c>
      <c r="F11" s="22">
        <v>6.0220000000000003E+23</v>
      </c>
      <c r="G11" s="12">
        <f t="shared" si="0"/>
        <v>2.6000000000001577E-3</v>
      </c>
      <c r="H11" s="12">
        <f t="shared" si="1"/>
        <v>1.3999999999999995</v>
      </c>
      <c r="I11" s="13">
        <f t="shared" si="2"/>
        <v>5.5273539999999976E-4</v>
      </c>
      <c r="J11" s="13">
        <f t="shared" si="3"/>
        <v>6.2668412698412667E-6</v>
      </c>
      <c r="K11" s="13">
        <f t="shared" si="6"/>
        <v>2.964215920634919E-7</v>
      </c>
      <c r="L11" s="13">
        <f t="shared" si="4"/>
        <v>1.3937743258825391E-5</v>
      </c>
      <c r="M11" s="13">
        <f t="shared" si="5"/>
        <v>0.53606704841632868</v>
      </c>
      <c r="N11" s="12">
        <f>AVERAGE(M11:M13)</f>
        <v>0.49898393388506185</v>
      </c>
    </row>
    <row r="12" spans="1:15" s="12" customFormat="1" x14ac:dyDescent="0.25">
      <c r="A12" s="12" t="s">
        <v>496</v>
      </c>
      <c r="B12" s="12">
        <v>3.5651000000000002</v>
      </c>
      <c r="C12" s="12">
        <v>4.9175000000000004</v>
      </c>
      <c r="D12" s="12">
        <v>3.5674999999999999</v>
      </c>
      <c r="E12" s="12">
        <v>0.49349999999999999</v>
      </c>
      <c r="F12" s="24"/>
      <c r="G12" s="12">
        <f t="shared" si="0"/>
        <v>2.3999999999997357E-3</v>
      </c>
      <c r="H12" s="12">
        <f t="shared" si="1"/>
        <v>1.3500000000000005</v>
      </c>
      <c r="I12" s="13">
        <f t="shared" si="2"/>
        <v>5.3299485000000025E-4</v>
      </c>
      <c r="J12" s="13">
        <f t="shared" si="3"/>
        <v>6.0430255102040841E-6</v>
      </c>
      <c r="K12" s="13">
        <f t="shared" si="6"/>
        <v>2.4851942410714292E-7</v>
      </c>
      <c r="L12" s="13">
        <f t="shared" si="4"/>
        <v>1.1685383321517861E-5</v>
      </c>
      <c r="M12" s="13">
        <f t="shared" si="5"/>
        <v>0.48689097172996443</v>
      </c>
      <c r="N12" s="12">
        <f>_xlfn.STDEV.P(M11:M13)</f>
        <v>2.6745123124336984E-2</v>
      </c>
    </row>
    <row r="13" spans="1:15" s="12" customFormat="1" x14ac:dyDescent="0.25">
      <c r="A13" s="12" t="s">
        <v>497</v>
      </c>
      <c r="B13" s="12">
        <v>3.569</v>
      </c>
      <c r="C13" s="12">
        <v>4.8422999999999998</v>
      </c>
      <c r="D13" s="12">
        <v>3.5722999999999998</v>
      </c>
      <c r="E13" s="12">
        <v>0.70220000000000005</v>
      </c>
      <c r="F13" s="24"/>
      <c r="G13" s="12">
        <f t="shared" si="0"/>
        <v>3.2999999999998586E-3</v>
      </c>
      <c r="H13" s="12">
        <f t="shared" si="1"/>
        <v>1.27</v>
      </c>
      <c r="I13" s="13">
        <f t="shared" si="2"/>
        <v>5.0140997E-4</v>
      </c>
      <c r="J13" s="13">
        <f t="shared" si="3"/>
        <v>5.6849202947845801E-6</v>
      </c>
      <c r="K13" s="13">
        <f t="shared" si="6"/>
        <v>3.3266258591647771E-7</v>
      </c>
      <c r="L13" s="13">
        <f t="shared" si="4"/>
        <v>1.5641794789792782E-5</v>
      </c>
      <c r="M13" s="13">
        <f t="shared" si="5"/>
        <v>0.47399378150889249</v>
      </c>
    </row>
    <row r="14" spans="1:15" s="14" customFormat="1" x14ac:dyDescent="0.25">
      <c r="F14" s="24"/>
      <c r="G14" s="14">
        <f t="shared" si="0"/>
        <v>0</v>
      </c>
      <c r="H14" s="14">
        <f t="shared" si="1"/>
        <v>0</v>
      </c>
      <c r="I14" s="15">
        <f t="shared" si="2"/>
        <v>0</v>
      </c>
      <c r="J14" s="15">
        <f t="shared" si="3"/>
        <v>0</v>
      </c>
      <c r="K14" s="15">
        <f t="shared" si="6"/>
        <v>0</v>
      </c>
      <c r="L14" s="15">
        <f t="shared" si="4"/>
        <v>0</v>
      </c>
      <c r="M14" s="15" t="e">
        <f t="shared" si="5"/>
        <v>#DIV/0!</v>
      </c>
      <c r="N14" s="14" t="e">
        <f>AVERAGE(M14:M16)</f>
        <v>#DIV/0!</v>
      </c>
    </row>
    <row r="15" spans="1:15" s="14" customFormat="1" x14ac:dyDescent="0.25">
      <c r="F15" s="24"/>
      <c r="G15" s="14">
        <f t="shared" si="0"/>
        <v>0</v>
      </c>
      <c r="H15" s="14">
        <f t="shared" si="1"/>
        <v>0</v>
      </c>
      <c r="I15" s="15">
        <f t="shared" si="2"/>
        <v>0</v>
      </c>
      <c r="J15" s="15">
        <f t="shared" si="3"/>
        <v>0</v>
      </c>
      <c r="K15" s="15">
        <f t="shared" si="6"/>
        <v>0</v>
      </c>
      <c r="L15" s="15">
        <f t="shared" si="4"/>
        <v>0</v>
      </c>
      <c r="M15" s="15" t="e">
        <f t="shared" si="5"/>
        <v>#DIV/0!</v>
      </c>
      <c r="N15" s="14" t="e">
        <f>_xlfn.STDEV.P(M14:M16)</f>
        <v>#DIV/0!</v>
      </c>
    </row>
    <row r="16" spans="1:15" s="14" customFormat="1" x14ac:dyDescent="0.25">
      <c r="F16" s="24"/>
      <c r="G16" s="14">
        <f t="shared" si="0"/>
        <v>0</v>
      </c>
      <c r="H16" s="14">
        <f t="shared" si="1"/>
        <v>0</v>
      </c>
      <c r="I16" s="15">
        <f t="shared" si="2"/>
        <v>0</v>
      </c>
      <c r="J16" s="15">
        <f t="shared" si="3"/>
        <v>0</v>
      </c>
      <c r="K16" s="15">
        <f t="shared" si="6"/>
        <v>0</v>
      </c>
      <c r="L16" s="15">
        <f t="shared" si="4"/>
        <v>0</v>
      </c>
      <c r="M16" s="15" t="e">
        <f t="shared" si="5"/>
        <v>#DIV/0!</v>
      </c>
    </row>
    <row r="17" spans="5:14" s="16" customFormat="1" x14ac:dyDescent="0.25">
      <c r="F17" s="24"/>
      <c r="G17" s="16">
        <f t="shared" si="0"/>
        <v>0</v>
      </c>
      <c r="H17" s="16">
        <f t="shared" si="1"/>
        <v>0</v>
      </c>
      <c r="I17" s="17">
        <f t="shared" si="2"/>
        <v>0</v>
      </c>
      <c r="J17" s="17">
        <f t="shared" si="3"/>
        <v>0</v>
      </c>
      <c r="K17" s="17">
        <f t="shared" si="6"/>
        <v>0</v>
      </c>
      <c r="L17" s="17">
        <f t="shared" si="4"/>
        <v>0</v>
      </c>
      <c r="M17" s="17" t="e">
        <f t="shared" si="5"/>
        <v>#DIV/0!</v>
      </c>
      <c r="N17" s="20" t="e">
        <f>AVERAGE(M17:M19)</f>
        <v>#DIV/0!</v>
      </c>
    </row>
    <row r="18" spans="5:14" s="16" customFormat="1" x14ac:dyDescent="0.25">
      <c r="F18" s="24"/>
      <c r="G18" s="16">
        <f t="shared" si="0"/>
        <v>0</v>
      </c>
      <c r="H18" s="16">
        <f t="shared" si="1"/>
        <v>0</v>
      </c>
      <c r="I18" s="17">
        <f t="shared" si="2"/>
        <v>0</v>
      </c>
      <c r="J18" s="17">
        <f t="shared" si="3"/>
        <v>0</v>
      </c>
      <c r="K18" s="17">
        <f t="shared" si="6"/>
        <v>0</v>
      </c>
      <c r="L18" s="17">
        <f t="shared" si="4"/>
        <v>0</v>
      </c>
      <c r="M18" s="17" t="e">
        <f t="shared" si="5"/>
        <v>#DIV/0!</v>
      </c>
      <c r="N18" s="20" t="e">
        <f>_xlfn.STDEV.P(M17:M19)</f>
        <v>#DIV/0!</v>
      </c>
    </row>
    <row r="19" spans="5:14" s="16" customFormat="1" x14ac:dyDescent="0.25">
      <c r="E19" s="30"/>
      <c r="F19" s="38"/>
      <c r="G19" s="34">
        <f t="shared" si="0"/>
        <v>0</v>
      </c>
      <c r="H19" s="16">
        <f t="shared" si="1"/>
        <v>0</v>
      </c>
      <c r="I19" s="17">
        <f t="shared" si="2"/>
        <v>0</v>
      </c>
      <c r="J19" s="17">
        <f t="shared" si="3"/>
        <v>0</v>
      </c>
      <c r="K19" s="17">
        <f t="shared" si="6"/>
        <v>0</v>
      </c>
      <c r="L19" s="17">
        <f t="shared" si="4"/>
        <v>0</v>
      </c>
      <c r="M19" s="17" t="e">
        <f t="shared" si="5"/>
        <v>#DIV/0!</v>
      </c>
    </row>
    <row r="20" spans="5:14" s="29" customFormat="1" x14ac:dyDescent="0.25">
      <c r="E20" s="31"/>
      <c r="F20" s="38"/>
      <c r="G20" s="35">
        <f t="shared" si="0"/>
        <v>0</v>
      </c>
      <c r="H20" s="29">
        <f t="shared" si="1"/>
        <v>0</v>
      </c>
      <c r="I20" s="29">
        <f t="shared" si="2"/>
        <v>0</v>
      </c>
      <c r="J20" s="29">
        <f t="shared" si="3"/>
        <v>0</v>
      </c>
      <c r="K20" s="29">
        <f t="shared" si="6"/>
        <v>0</v>
      </c>
      <c r="L20" s="29">
        <f t="shared" si="4"/>
        <v>0</v>
      </c>
      <c r="M20" s="29" t="e">
        <f t="shared" si="5"/>
        <v>#DIV/0!</v>
      </c>
      <c r="N20" s="39" t="e">
        <f>AVERAGE(M20:M22)</f>
        <v>#DIV/0!</v>
      </c>
    </row>
    <row r="21" spans="5:14" s="29" customFormat="1" x14ac:dyDescent="0.25">
      <c r="E21" s="31"/>
      <c r="F21" s="38"/>
      <c r="G21" s="35">
        <f t="shared" si="0"/>
        <v>0</v>
      </c>
      <c r="H21" s="29">
        <f t="shared" si="1"/>
        <v>0</v>
      </c>
      <c r="I21" s="29">
        <f t="shared" si="2"/>
        <v>0</v>
      </c>
      <c r="J21" s="29">
        <f t="shared" si="3"/>
        <v>0</v>
      </c>
      <c r="K21" s="29">
        <f t="shared" si="6"/>
        <v>0</v>
      </c>
      <c r="L21" s="29">
        <f t="shared" si="4"/>
        <v>0</v>
      </c>
      <c r="M21" s="29" t="e">
        <f t="shared" si="5"/>
        <v>#DIV/0!</v>
      </c>
      <c r="N21" s="39" t="e">
        <f>_xlfn.STDEV.P(M20:M22)</f>
        <v>#DIV/0!</v>
      </c>
    </row>
    <row r="22" spans="5:14" s="29" customFormat="1" x14ac:dyDescent="0.25">
      <c r="E22" s="31"/>
      <c r="F22" s="38"/>
      <c r="G22" s="35">
        <f t="shared" si="0"/>
        <v>0</v>
      </c>
      <c r="H22" s="29">
        <f t="shared" si="1"/>
        <v>0</v>
      </c>
      <c r="I22" s="29">
        <f t="shared" si="2"/>
        <v>0</v>
      </c>
      <c r="J22" s="29">
        <f t="shared" si="3"/>
        <v>0</v>
      </c>
      <c r="K22" s="29">
        <f t="shared" si="6"/>
        <v>0</v>
      </c>
      <c r="L22" s="29">
        <f t="shared" si="4"/>
        <v>0</v>
      </c>
      <c r="M22" s="29" t="e">
        <f t="shared" si="5"/>
        <v>#DIV/0!</v>
      </c>
    </row>
    <row r="23" spans="5:14" s="27" customFormat="1" x14ac:dyDescent="0.25">
      <c r="E23" s="32"/>
      <c r="F23" s="38"/>
      <c r="G23" s="36">
        <f t="shared" si="0"/>
        <v>0</v>
      </c>
      <c r="H23" s="27">
        <f t="shared" si="1"/>
        <v>0</v>
      </c>
      <c r="I23" s="27">
        <f t="shared" si="2"/>
        <v>0</v>
      </c>
      <c r="J23" s="27">
        <f t="shared" si="3"/>
        <v>0</v>
      </c>
      <c r="K23" s="27">
        <f t="shared" si="6"/>
        <v>0</v>
      </c>
      <c r="L23" s="27">
        <f t="shared" si="4"/>
        <v>0</v>
      </c>
      <c r="M23" s="27" t="e">
        <f t="shared" si="5"/>
        <v>#DIV/0!</v>
      </c>
      <c r="N23" s="40" t="e">
        <f>AVERAGE(M23:M25)</f>
        <v>#DIV/0!</v>
      </c>
    </row>
    <row r="24" spans="5:14" s="27" customFormat="1" x14ac:dyDescent="0.25">
      <c r="E24" s="32"/>
      <c r="F24" s="38"/>
      <c r="G24" s="36">
        <f t="shared" si="0"/>
        <v>0</v>
      </c>
      <c r="H24" s="27">
        <f t="shared" si="1"/>
        <v>0</v>
      </c>
      <c r="I24" s="27">
        <f t="shared" si="2"/>
        <v>0</v>
      </c>
      <c r="J24" s="27">
        <f t="shared" si="3"/>
        <v>0</v>
      </c>
      <c r="K24" s="27">
        <f t="shared" si="6"/>
        <v>0</v>
      </c>
      <c r="L24" s="27">
        <f t="shared" si="4"/>
        <v>0</v>
      </c>
      <c r="M24" s="27" t="e">
        <f t="shared" si="5"/>
        <v>#DIV/0!</v>
      </c>
      <c r="N24" s="40" t="e">
        <f>_xlfn.STDEV.P(M23:M25)</f>
        <v>#DIV/0!</v>
      </c>
    </row>
    <row r="25" spans="5:14" s="27" customFormat="1" x14ac:dyDescent="0.25">
      <c r="E25" s="32"/>
      <c r="F25" s="38"/>
      <c r="G25" s="36">
        <f t="shared" si="0"/>
        <v>0</v>
      </c>
      <c r="H25" s="27">
        <f t="shared" si="1"/>
        <v>0</v>
      </c>
      <c r="I25" s="27">
        <f t="shared" si="2"/>
        <v>0</v>
      </c>
      <c r="J25" s="27">
        <f t="shared" si="3"/>
        <v>0</v>
      </c>
      <c r="K25" s="27">
        <f t="shared" si="6"/>
        <v>0</v>
      </c>
      <c r="L25" s="27">
        <f t="shared" si="4"/>
        <v>0</v>
      </c>
      <c r="M25" s="27" t="e">
        <f t="shared" si="5"/>
        <v>#DIV/0!</v>
      </c>
    </row>
    <row r="26" spans="5:14" s="43" customFormat="1" x14ac:dyDescent="0.25">
      <c r="F26" s="38"/>
      <c r="G26" s="43">
        <f t="shared" si="0"/>
        <v>0</v>
      </c>
      <c r="H26" s="43">
        <f t="shared" si="1"/>
        <v>0</v>
      </c>
      <c r="I26" s="43">
        <f t="shared" si="2"/>
        <v>0</v>
      </c>
      <c r="J26" s="43">
        <f t="shared" si="3"/>
        <v>0</v>
      </c>
      <c r="K26" s="43">
        <f t="shared" si="6"/>
        <v>0</v>
      </c>
      <c r="L26" s="43">
        <f t="shared" si="4"/>
        <v>0</v>
      </c>
      <c r="M26" s="43" t="e">
        <f t="shared" si="5"/>
        <v>#DIV/0!</v>
      </c>
      <c r="N26" s="43" t="e">
        <f>AVERAGE(M26:M28)</f>
        <v>#DIV/0!</v>
      </c>
    </row>
    <row r="27" spans="5:14" s="43" customFormat="1" x14ac:dyDescent="0.25">
      <c r="F27" s="38"/>
      <c r="G27" s="43">
        <f t="shared" si="0"/>
        <v>0</v>
      </c>
      <c r="H27" s="43">
        <f t="shared" si="1"/>
        <v>0</v>
      </c>
      <c r="I27" s="43">
        <f t="shared" si="2"/>
        <v>0</v>
      </c>
      <c r="J27" s="43">
        <f t="shared" si="3"/>
        <v>0</v>
      </c>
      <c r="K27" s="43">
        <f t="shared" si="6"/>
        <v>0</v>
      </c>
      <c r="L27" s="43">
        <f t="shared" si="4"/>
        <v>0</v>
      </c>
      <c r="M27" s="43" t="e">
        <f t="shared" si="5"/>
        <v>#DIV/0!</v>
      </c>
      <c r="N27" s="43" t="e">
        <f>STDEV(M26:M28)</f>
        <v>#DIV/0!</v>
      </c>
    </row>
    <row r="28" spans="5:14" s="43" customFormat="1" x14ac:dyDescent="0.25">
      <c r="F28" s="38"/>
      <c r="G28" s="43">
        <f t="shared" si="0"/>
        <v>0</v>
      </c>
      <c r="H28" s="43">
        <f t="shared" si="1"/>
        <v>0</v>
      </c>
      <c r="I28" s="43">
        <f t="shared" si="2"/>
        <v>0</v>
      </c>
      <c r="J28" s="43">
        <f t="shared" si="3"/>
        <v>0</v>
      </c>
      <c r="K28" s="43">
        <f t="shared" si="6"/>
        <v>0</v>
      </c>
      <c r="L28" s="43">
        <f t="shared" si="4"/>
        <v>0</v>
      </c>
      <c r="M28" s="43" t="e">
        <f t="shared" si="5"/>
        <v>#DIV/0!</v>
      </c>
    </row>
    <row r="29" spans="5:14" s="42" customFormat="1" x14ac:dyDescent="0.25">
      <c r="F29" s="38"/>
      <c r="G29" s="42">
        <f t="shared" si="0"/>
        <v>0</v>
      </c>
      <c r="H29" s="42">
        <f t="shared" si="1"/>
        <v>0</v>
      </c>
      <c r="I29" s="42">
        <f t="shared" si="2"/>
        <v>0</v>
      </c>
      <c r="J29" s="42">
        <f t="shared" si="3"/>
        <v>0</v>
      </c>
      <c r="K29" s="42">
        <f t="shared" si="6"/>
        <v>0</v>
      </c>
      <c r="L29" s="42">
        <f t="shared" si="4"/>
        <v>0</v>
      </c>
      <c r="M29" s="42" t="e">
        <f t="shared" si="5"/>
        <v>#DIV/0!</v>
      </c>
      <c r="N29" s="42" t="e">
        <f>AVERAGE(M29:M31)</f>
        <v>#DIV/0!</v>
      </c>
    </row>
    <row r="30" spans="5:14" s="42" customFormat="1" x14ac:dyDescent="0.25">
      <c r="F30" s="38"/>
      <c r="G30" s="42">
        <f t="shared" si="0"/>
        <v>0</v>
      </c>
      <c r="H30" s="42">
        <f t="shared" si="1"/>
        <v>0</v>
      </c>
      <c r="I30" s="42">
        <f t="shared" si="2"/>
        <v>0</v>
      </c>
      <c r="J30" s="42">
        <f t="shared" si="3"/>
        <v>0</v>
      </c>
      <c r="K30" s="42">
        <f t="shared" si="6"/>
        <v>0</v>
      </c>
      <c r="L30" s="42">
        <f t="shared" si="4"/>
        <v>0</v>
      </c>
      <c r="M30" s="42" t="e">
        <f t="shared" si="5"/>
        <v>#DIV/0!</v>
      </c>
      <c r="N30" s="42" t="e">
        <f>STDEV(M29:M31)</f>
        <v>#DIV/0!</v>
      </c>
    </row>
    <row r="31" spans="5:14" s="42" customFormat="1" x14ac:dyDescent="0.25">
      <c r="F31" s="38"/>
      <c r="G31" s="42">
        <f t="shared" si="0"/>
        <v>0</v>
      </c>
      <c r="H31" s="42">
        <f t="shared" si="1"/>
        <v>0</v>
      </c>
      <c r="I31" s="42">
        <f t="shared" si="2"/>
        <v>0</v>
      </c>
      <c r="J31" s="42">
        <f t="shared" si="3"/>
        <v>0</v>
      </c>
      <c r="K31" s="42">
        <f t="shared" si="6"/>
        <v>0</v>
      </c>
      <c r="L31" s="42">
        <f t="shared" si="4"/>
        <v>0</v>
      </c>
      <c r="M31" s="42" t="e">
        <f t="shared" si="5"/>
        <v>#DIV/0!</v>
      </c>
    </row>
  </sheetData>
  <pageMargins left="0.7" right="0.7" top="0.75" bottom="0.75" header="0.3" footer="0.3"/>
  <pageSetup paperSize="0" orientation="portrait" horizontalDpi="0" verticalDpi="0" copies="0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6A072D-8344-4AA6-AFE0-4D99231CA100}">
  <dimension ref="A1:O31"/>
  <sheetViews>
    <sheetView workbookViewId="0">
      <selection activeCell="E5" sqref="E5"/>
    </sheetView>
  </sheetViews>
  <sheetFormatPr defaultRowHeight="15" x14ac:dyDescent="0.25"/>
  <cols>
    <col min="1" max="1" width="14.42578125" customWidth="1"/>
    <col min="2" max="2" width="14.5703125" customWidth="1"/>
    <col min="3" max="3" width="16.85546875" customWidth="1"/>
    <col min="4" max="4" width="13.5703125" customWidth="1"/>
    <col min="5" max="5" width="13" customWidth="1"/>
    <col min="6" max="6" width="19.42578125" bestFit="1" customWidth="1"/>
    <col min="15" max="15" width="12" bestFit="1" customWidth="1"/>
  </cols>
  <sheetData>
    <row r="1" spans="1:15" ht="22.5" customHeight="1" x14ac:dyDescent="0.25">
      <c r="A1" s="1" t="s">
        <v>2</v>
      </c>
      <c r="B1" s="2" t="s">
        <v>12</v>
      </c>
      <c r="C1" s="2" t="s">
        <v>1</v>
      </c>
      <c r="D1" s="2" t="s">
        <v>0</v>
      </c>
      <c r="E1" s="2" t="s">
        <v>7</v>
      </c>
      <c r="F1" s="3" t="s">
        <v>3</v>
      </c>
      <c r="G1" s="4" t="s">
        <v>4</v>
      </c>
      <c r="H1" s="4" t="s">
        <v>17</v>
      </c>
      <c r="I1" s="4" t="s">
        <v>5</v>
      </c>
      <c r="J1" s="4" t="s">
        <v>6</v>
      </c>
      <c r="K1" s="4" t="s">
        <v>8</v>
      </c>
      <c r="L1" s="4" t="s">
        <v>9</v>
      </c>
      <c r="M1" s="4" t="s">
        <v>10</v>
      </c>
      <c r="N1" s="19" t="s">
        <v>35</v>
      </c>
      <c r="O1" s="18"/>
    </row>
    <row r="2" spans="1:15" s="5" customFormat="1" x14ac:dyDescent="0.25">
      <c r="A2" s="5" t="s">
        <v>499</v>
      </c>
      <c r="B2" s="5">
        <v>3.5341</v>
      </c>
      <c r="C2" s="5">
        <v>4.8563999999999998</v>
      </c>
      <c r="D2" s="5">
        <v>3.5367000000000002</v>
      </c>
      <c r="E2" s="5">
        <v>0.7220666</v>
      </c>
      <c r="F2" s="21" t="s">
        <v>16</v>
      </c>
      <c r="G2" s="5">
        <f>D2-B2</f>
        <v>2.6000000000001577E-3</v>
      </c>
      <c r="H2" s="5">
        <f>C2-B2-G2</f>
        <v>1.3196999999999997</v>
      </c>
      <c r="I2" s="6">
        <f>(H2*$F$3)/100</f>
        <v>5.3131121999999979E-4</v>
      </c>
      <c r="J2" s="6">
        <f>I2/$F$9</f>
        <v>6.0239367346938747E-6</v>
      </c>
      <c r="K2" s="6">
        <f>(E2*J2)/12</f>
        <v>3.6247362638629235E-7</v>
      </c>
      <c r="L2" s="6">
        <f>K2*$F$7</f>
        <v>1.7043509912683467E-5</v>
      </c>
      <c r="M2" s="44">
        <f>(L2/G2)*100</f>
        <v>0.65551961202624742</v>
      </c>
      <c r="N2" s="5">
        <f>AVERAGE(M2:M4)</f>
        <v>0.60702170886330697</v>
      </c>
      <c r="O2" s="5" t="s">
        <v>325</v>
      </c>
    </row>
    <row r="3" spans="1:15" s="5" customFormat="1" x14ac:dyDescent="0.25">
      <c r="A3" s="5" t="s">
        <v>500</v>
      </c>
      <c r="B3" s="5">
        <v>3.5630000000000002</v>
      </c>
      <c r="C3" s="5">
        <v>4.8986000000000001</v>
      </c>
      <c r="D3" s="5">
        <v>3.5655999999999999</v>
      </c>
      <c r="E3" s="44">
        <v>0.63456659999999998</v>
      </c>
      <c r="F3" s="22">
        <v>4.0259999999999997E-2</v>
      </c>
      <c r="G3" s="5">
        <f t="shared" ref="G3:G31" si="0">D3-B3</f>
        <v>2.5999999999997137E-3</v>
      </c>
      <c r="H3" s="5">
        <f t="shared" ref="H3:H31" si="1">C3-B3-G3</f>
        <v>1.3330000000000002</v>
      </c>
      <c r="I3" s="6">
        <f t="shared" ref="I3:I31" si="2">(H3*$F$3)/100</f>
        <v>5.3666580000000003E-4</v>
      </c>
      <c r="J3" s="6">
        <f t="shared" ref="J3:J31" si="3">I3/$F$9</f>
        <v>6.0846462585034019E-6</v>
      </c>
      <c r="K3" s="6">
        <f>(E3*J3)/12</f>
        <v>3.2175944070510207E-7</v>
      </c>
      <c r="L3" s="6">
        <f t="shared" ref="L3:L31" si="4">K3*$F$7</f>
        <v>1.51291289019539E-5</v>
      </c>
      <c r="M3" s="44">
        <f t="shared" ref="M3:M31" si="5">(L3/G3)*100</f>
        <v>0.58188957315213719</v>
      </c>
      <c r="N3" s="5">
        <f>_xlfn.STDEV.P(M2:M4)</f>
        <v>3.4300777178837748E-2</v>
      </c>
    </row>
    <row r="4" spans="1:15" s="5" customFormat="1" x14ac:dyDescent="0.25">
      <c r="A4" s="5" t="s">
        <v>501</v>
      </c>
      <c r="B4" s="5">
        <v>3.4763999999999999</v>
      </c>
      <c r="C4" s="5">
        <v>4.7845000000000004</v>
      </c>
      <c r="D4" s="5">
        <v>3.4792000000000001</v>
      </c>
      <c r="E4" s="5">
        <v>0.7</v>
      </c>
      <c r="F4" s="23"/>
      <c r="G4" s="5">
        <f t="shared" si="0"/>
        <v>2.8000000000001357E-3</v>
      </c>
      <c r="H4" s="5">
        <f t="shared" si="1"/>
        <v>1.3053000000000003</v>
      </c>
      <c r="I4" s="6">
        <f t="shared" si="2"/>
        <v>5.2551378000000005E-4</v>
      </c>
      <c r="J4" s="6">
        <f t="shared" si="3"/>
        <v>5.9582061224489799E-6</v>
      </c>
      <c r="K4" s="6">
        <f>(E4*J4)/12</f>
        <v>3.4756202380952379E-7</v>
      </c>
      <c r="L4" s="6">
        <f t="shared" si="4"/>
        <v>1.634236635952381E-5</v>
      </c>
      <c r="M4" s="44">
        <f t="shared" si="5"/>
        <v>0.58365594141153632</v>
      </c>
      <c r="N4" s="7"/>
    </row>
    <row r="5" spans="1:15" s="8" customFormat="1" x14ac:dyDescent="0.25">
      <c r="F5" s="24"/>
      <c r="G5" s="8">
        <f t="shared" si="0"/>
        <v>0</v>
      </c>
      <c r="H5" s="8">
        <f t="shared" si="1"/>
        <v>0</v>
      </c>
      <c r="I5" s="9">
        <f t="shared" si="2"/>
        <v>0</v>
      </c>
      <c r="J5" s="9">
        <f t="shared" si="3"/>
        <v>0</v>
      </c>
      <c r="K5" s="9">
        <f t="shared" ref="K5:K31" si="6">E5*J5/12</f>
        <v>0</v>
      </c>
      <c r="L5" s="9">
        <f t="shared" si="4"/>
        <v>0</v>
      </c>
      <c r="M5" s="46" t="e">
        <f t="shared" si="5"/>
        <v>#DIV/0!</v>
      </c>
      <c r="N5" s="8" t="e">
        <f>AVERAGE(M5:M7)</f>
        <v>#DIV/0!</v>
      </c>
    </row>
    <row r="6" spans="1:15" s="8" customFormat="1" x14ac:dyDescent="0.25">
      <c r="F6" s="23" t="s">
        <v>13</v>
      </c>
      <c r="G6" s="8">
        <f t="shared" si="0"/>
        <v>0</v>
      </c>
      <c r="H6" s="8">
        <f t="shared" si="1"/>
        <v>0</v>
      </c>
      <c r="I6" s="9">
        <f t="shared" si="2"/>
        <v>0</v>
      </c>
      <c r="J6" s="9">
        <f t="shared" si="3"/>
        <v>0</v>
      </c>
      <c r="K6" s="9">
        <f t="shared" si="6"/>
        <v>0</v>
      </c>
      <c r="L6" s="9">
        <f t="shared" si="4"/>
        <v>0</v>
      </c>
      <c r="M6" s="46" t="e">
        <f t="shared" si="5"/>
        <v>#DIV/0!</v>
      </c>
      <c r="N6" s="8" t="e">
        <f>_xlfn.STDEV.P(M5:M7)</f>
        <v>#DIV/0!</v>
      </c>
    </row>
    <row r="7" spans="1:15" s="8" customFormat="1" x14ac:dyDescent="0.25">
      <c r="F7" s="24">
        <v>47.02</v>
      </c>
      <c r="G7" s="8">
        <f t="shared" si="0"/>
        <v>0</v>
      </c>
      <c r="H7" s="8">
        <f t="shared" si="1"/>
        <v>0</v>
      </c>
      <c r="I7" s="9">
        <f t="shared" si="2"/>
        <v>0</v>
      </c>
      <c r="J7" s="9">
        <f t="shared" si="3"/>
        <v>0</v>
      </c>
      <c r="K7" s="9">
        <f t="shared" si="6"/>
        <v>0</v>
      </c>
      <c r="L7" s="9">
        <f t="shared" si="4"/>
        <v>0</v>
      </c>
      <c r="M7" s="46" t="e">
        <f t="shared" si="5"/>
        <v>#DIV/0!</v>
      </c>
    </row>
    <row r="8" spans="1:15" s="10" customFormat="1" x14ac:dyDescent="0.25">
      <c r="F8" s="23" t="s">
        <v>14</v>
      </c>
      <c r="G8" s="10">
        <f t="shared" si="0"/>
        <v>0</v>
      </c>
      <c r="H8" s="10">
        <f t="shared" si="1"/>
        <v>0</v>
      </c>
      <c r="I8" s="11">
        <f t="shared" si="2"/>
        <v>0</v>
      </c>
      <c r="J8" s="11">
        <f t="shared" si="3"/>
        <v>0</v>
      </c>
      <c r="K8" s="11">
        <f t="shared" si="6"/>
        <v>0</v>
      </c>
      <c r="L8" s="11">
        <f t="shared" si="4"/>
        <v>0</v>
      </c>
      <c r="M8" s="11" t="e">
        <f t="shared" si="5"/>
        <v>#DIV/0!</v>
      </c>
      <c r="N8" s="45" t="e">
        <f>AVERAGE(M8:M10)</f>
        <v>#DIV/0!</v>
      </c>
    </row>
    <row r="9" spans="1:15" s="10" customFormat="1" x14ac:dyDescent="0.25">
      <c r="F9" s="25">
        <v>88.2</v>
      </c>
      <c r="G9" s="10">
        <f t="shared" si="0"/>
        <v>0</v>
      </c>
      <c r="H9" s="10">
        <f t="shared" si="1"/>
        <v>0</v>
      </c>
      <c r="I9" s="11">
        <f t="shared" si="2"/>
        <v>0</v>
      </c>
      <c r="J9" s="11">
        <f t="shared" si="3"/>
        <v>0</v>
      </c>
      <c r="K9" s="11">
        <f t="shared" si="6"/>
        <v>0</v>
      </c>
      <c r="L9" s="11">
        <f t="shared" si="4"/>
        <v>0</v>
      </c>
      <c r="M9" s="11" t="e">
        <f t="shared" si="5"/>
        <v>#DIV/0!</v>
      </c>
      <c r="N9" s="26" t="e">
        <f>_xlfn.STDEV.P(M8:M10)</f>
        <v>#DIV/0!</v>
      </c>
    </row>
    <row r="10" spans="1:15" s="10" customFormat="1" x14ac:dyDescent="0.25">
      <c r="F10" s="23" t="s">
        <v>15</v>
      </c>
      <c r="G10" s="10">
        <f t="shared" si="0"/>
        <v>0</v>
      </c>
      <c r="H10" s="10">
        <f t="shared" si="1"/>
        <v>0</v>
      </c>
      <c r="I10" s="11">
        <f t="shared" si="2"/>
        <v>0</v>
      </c>
      <c r="J10" s="11">
        <f t="shared" si="3"/>
        <v>0</v>
      </c>
      <c r="K10" s="11">
        <f t="shared" si="6"/>
        <v>0</v>
      </c>
      <c r="L10" s="11">
        <f t="shared" si="4"/>
        <v>0</v>
      </c>
      <c r="M10" s="11" t="e">
        <f t="shared" si="5"/>
        <v>#DIV/0!</v>
      </c>
    </row>
    <row r="11" spans="1:15" s="12" customFormat="1" x14ac:dyDescent="0.25">
      <c r="F11" s="22">
        <v>6.0220000000000003E+23</v>
      </c>
      <c r="G11" s="12">
        <f t="shared" si="0"/>
        <v>0</v>
      </c>
      <c r="H11" s="12">
        <f t="shared" si="1"/>
        <v>0</v>
      </c>
      <c r="I11" s="13">
        <f t="shared" si="2"/>
        <v>0</v>
      </c>
      <c r="J11" s="13">
        <f t="shared" si="3"/>
        <v>0</v>
      </c>
      <c r="K11" s="13">
        <f t="shared" si="6"/>
        <v>0</v>
      </c>
      <c r="L11" s="13">
        <f t="shared" si="4"/>
        <v>0</v>
      </c>
      <c r="M11" s="13" t="e">
        <f t="shared" si="5"/>
        <v>#DIV/0!</v>
      </c>
      <c r="N11" s="12" t="e">
        <f>AVERAGE(M11:M13)</f>
        <v>#DIV/0!</v>
      </c>
    </row>
    <row r="12" spans="1:15" s="12" customFormat="1" x14ac:dyDescent="0.25">
      <c r="F12" s="24"/>
      <c r="G12" s="12">
        <f t="shared" si="0"/>
        <v>0</v>
      </c>
      <c r="H12" s="12">
        <f t="shared" si="1"/>
        <v>0</v>
      </c>
      <c r="I12" s="13">
        <f t="shared" si="2"/>
        <v>0</v>
      </c>
      <c r="J12" s="13">
        <f t="shared" si="3"/>
        <v>0</v>
      </c>
      <c r="K12" s="13">
        <f t="shared" si="6"/>
        <v>0</v>
      </c>
      <c r="L12" s="13">
        <f t="shared" si="4"/>
        <v>0</v>
      </c>
      <c r="M12" s="13" t="e">
        <f t="shared" si="5"/>
        <v>#DIV/0!</v>
      </c>
      <c r="N12" s="12" t="e">
        <f>_xlfn.STDEV.P(M11:M13)</f>
        <v>#DIV/0!</v>
      </c>
    </row>
    <row r="13" spans="1:15" s="12" customFormat="1" x14ac:dyDescent="0.25">
      <c r="F13" s="24"/>
      <c r="G13" s="12">
        <f t="shared" si="0"/>
        <v>0</v>
      </c>
      <c r="H13" s="12">
        <f t="shared" si="1"/>
        <v>0</v>
      </c>
      <c r="I13" s="13">
        <f t="shared" si="2"/>
        <v>0</v>
      </c>
      <c r="J13" s="13">
        <f t="shared" si="3"/>
        <v>0</v>
      </c>
      <c r="K13" s="13">
        <f t="shared" si="6"/>
        <v>0</v>
      </c>
      <c r="L13" s="13">
        <f t="shared" si="4"/>
        <v>0</v>
      </c>
      <c r="M13" s="13" t="e">
        <f t="shared" si="5"/>
        <v>#DIV/0!</v>
      </c>
    </row>
    <row r="14" spans="1:15" s="14" customFormat="1" x14ac:dyDescent="0.25">
      <c r="F14" s="24"/>
      <c r="G14" s="14">
        <f t="shared" si="0"/>
        <v>0</v>
      </c>
      <c r="H14" s="14">
        <f t="shared" si="1"/>
        <v>0</v>
      </c>
      <c r="I14" s="15">
        <f t="shared" si="2"/>
        <v>0</v>
      </c>
      <c r="J14" s="15">
        <f t="shared" si="3"/>
        <v>0</v>
      </c>
      <c r="K14" s="15">
        <f t="shared" si="6"/>
        <v>0</v>
      </c>
      <c r="L14" s="15">
        <f t="shared" si="4"/>
        <v>0</v>
      </c>
      <c r="M14" s="15" t="e">
        <f t="shared" si="5"/>
        <v>#DIV/0!</v>
      </c>
      <c r="N14" s="14" t="e">
        <f>AVERAGE(M14:M16)</f>
        <v>#DIV/0!</v>
      </c>
    </row>
    <row r="15" spans="1:15" s="14" customFormat="1" x14ac:dyDescent="0.25">
      <c r="F15" s="24"/>
      <c r="G15" s="14">
        <f t="shared" si="0"/>
        <v>0</v>
      </c>
      <c r="H15" s="14">
        <f t="shared" si="1"/>
        <v>0</v>
      </c>
      <c r="I15" s="15">
        <f t="shared" si="2"/>
        <v>0</v>
      </c>
      <c r="J15" s="15">
        <f t="shared" si="3"/>
        <v>0</v>
      </c>
      <c r="K15" s="15">
        <f t="shared" si="6"/>
        <v>0</v>
      </c>
      <c r="L15" s="15">
        <f t="shared" si="4"/>
        <v>0</v>
      </c>
      <c r="M15" s="15" t="e">
        <f t="shared" si="5"/>
        <v>#DIV/0!</v>
      </c>
      <c r="N15" s="14" t="e">
        <f>_xlfn.STDEV.P(M14:M16)</f>
        <v>#DIV/0!</v>
      </c>
    </row>
    <row r="16" spans="1:15" s="14" customFormat="1" x14ac:dyDescent="0.25">
      <c r="F16" s="24"/>
      <c r="G16" s="14">
        <f t="shared" si="0"/>
        <v>0</v>
      </c>
      <c r="H16" s="14">
        <f t="shared" si="1"/>
        <v>0</v>
      </c>
      <c r="I16" s="15">
        <f t="shared" si="2"/>
        <v>0</v>
      </c>
      <c r="J16" s="15">
        <f t="shared" si="3"/>
        <v>0</v>
      </c>
      <c r="K16" s="15">
        <f t="shared" si="6"/>
        <v>0</v>
      </c>
      <c r="L16" s="15">
        <f t="shared" si="4"/>
        <v>0</v>
      </c>
      <c r="M16" s="15" t="e">
        <f t="shared" si="5"/>
        <v>#DIV/0!</v>
      </c>
    </row>
    <row r="17" spans="1:14" s="16" customFormat="1" x14ac:dyDescent="0.25">
      <c r="A17" s="16" t="s">
        <v>498</v>
      </c>
      <c r="F17" s="24"/>
      <c r="G17" s="16">
        <f t="shared" si="0"/>
        <v>0</v>
      </c>
      <c r="H17" s="16">
        <f t="shared" si="1"/>
        <v>0</v>
      </c>
      <c r="I17" s="17">
        <f t="shared" si="2"/>
        <v>0</v>
      </c>
      <c r="J17" s="17">
        <f t="shared" si="3"/>
        <v>0</v>
      </c>
      <c r="K17" s="17">
        <f t="shared" si="6"/>
        <v>0</v>
      </c>
      <c r="L17" s="17">
        <f t="shared" si="4"/>
        <v>0</v>
      </c>
      <c r="M17" s="17" t="e">
        <f t="shared" si="5"/>
        <v>#DIV/0!</v>
      </c>
      <c r="N17" s="20" t="e">
        <f>AVERAGE(M17:M19)</f>
        <v>#DIV/0!</v>
      </c>
    </row>
    <row r="18" spans="1:14" s="16" customFormat="1" x14ac:dyDescent="0.25">
      <c r="F18" s="24"/>
      <c r="G18" s="16">
        <f t="shared" si="0"/>
        <v>0</v>
      </c>
      <c r="H18" s="16">
        <f t="shared" si="1"/>
        <v>0</v>
      </c>
      <c r="I18" s="17">
        <f t="shared" si="2"/>
        <v>0</v>
      </c>
      <c r="J18" s="17">
        <f t="shared" si="3"/>
        <v>0</v>
      </c>
      <c r="K18" s="17">
        <f t="shared" si="6"/>
        <v>0</v>
      </c>
      <c r="L18" s="17">
        <f t="shared" si="4"/>
        <v>0</v>
      </c>
      <c r="M18" s="17" t="e">
        <f t="shared" si="5"/>
        <v>#DIV/0!</v>
      </c>
      <c r="N18" s="20" t="e">
        <f>_xlfn.STDEV.P(M17:M19)</f>
        <v>#DIV/0!</v>
      </c>
    </row>
    <row r="19" spans="1:14" s="16" customFormat="1" x14ac:dyDescent="0.25">
      <c r="E19" s="30"/>
      <c r="F19" s="38"/>
      <c r="G19" s="34">
        <f t="shared" si="0"/>
        <v>0</v>
      </c>
      <c r="H19" s="16">
        <f t="shared" si="1"/>
        <v>0</v>
      </c>
      <c r="I19" s="17">
        <f t="shared" si="2"/>
        <v>0</v>
      </c>
      <c r="J19" s="17">
        <f t="shared" si="3"/>
        <v>0</v>
      </c>
      <c r="K19" s="17">
        <f t="shared" si="6"/>
        <v>0</v>
      </c>
      <c r="L19" s="17">
        <f t="shared" si="4"/>
        <v>0</v>
      </c>
      <c r="M19" s="17" t="e">
        <f t="shared" si="5"/>
        <v>#DIV/0!</v>
      </c>
    </row>
    <row r="20" spans="1:14" s="29" customFormat="1" x14ac:dyDescent="0.25">
      <c r="E20" s="31"/>
      <c r="F20" s="38"/>
      <c r="G20" s="35">
        <f t="shared" si="0"/>
        <v>0</v>
      </c>
      <c r="H20" s="29">
        <f t="shared" si="1"/>
        <v>0</v>
      </c>
      <c r="I20" s="29">
        <f t="shared" si="2"/>
        <v>0</v>
      </c>
      <c r="J20" s="29">
        <f t="shared" si="3"/>
        <v>0</v>
      </c>
      <c r="K20" s="29">
        <f t="shared" si="6"/>
        <v>0</v>
      </c>
      <c r="L20" s="29">
        <f t="shared" si="4"/>
        <v>0</v>
      </c>
      <c r="M20" s="29" t="e">
        <f t="shared" si="5"/>
        <v>#DIV/0!</v>
      </c>
      <c r="N20" s="39" t="e">
        <f>AVERAGE(M20:M22)</f>
        <v>#DIV/0!</v>
      </c>
    </row>
    <row r="21" spans="1:14" s="29" customFormat="1" x14ac:dyDescent="0.25">
      <c r="E21" s="31"/>
      <c r="F21" s="38"/>
      <c r="G21" s="35">
        <f t="shared" si="0"/>
        <v>0</v>
      </c>
      <c r="H21" s="29">
        <f t="shared" si="1"/>
        <v>0</v>
      </c>
      <c r="I21" s="29">
        <f t="shared" si="2"/>
        <v>0</v>
      </c>
      <c r="J21" s="29">
        <f t="shared" si="3"/>
        <v>0</v>
      </c>
      <c r="K21" s="29">
        <f t="shared" si="6"/>
        <v>0</v>
      </c>
      <c r="L21" s="29">
        <f t="shared" si="4"/>
        <v>0</v>
      </c>
      <c r="M21" s="29" t="e">
        <f t="shared" si="5"/>
        <v>#DIV/0!</v>
      </c>
      <c r="N21" s="39" t="e">
        <f>_xlfn.STDEV.P(M20:M22)</f>
        <v>#DIV/0!</v>
      </c>
    </row>
    <row r="22" spans="1:14" s="29" customFormat="1" x14ac:dyDescent="0.25">
      <c r="E22" s="31"/>
      <c r="F22" s="38"/>
      <c r="G22" s="35">
        <f t="shared" si="0"/>
        <v>0</v>
      </c>
      <c r="H22" s="29">
        <f t="shared" si="1"/>
        <v>0</v>
      </c>
      <c r="I22" s="29">
        <f t="shared" si="2"/>
        <v>0</v>
      </c>
      <c r="J22" s="29">
        <f t="shared" si="3"/>
        <v>0</v>
      </c>
      <c r="K22" s="29">
        <f t="shared" si="6"/>
        <v>0</v>
      </c>
      <c r="L22" s="29">
        <f t="shared" si="4"/>
        <v>0</v>
      </c>
      <c r="M22" s="29" t="e">
        <f t="shared" si="5"/>
        <v>#DIV/0!</v>
      </c>
    </row>
    <row r="23" spans="1:14" s="27" customFormat="1" x14ac:dyDescent="0.25">
      <c r="E23" s="32"/>
      <c r="F23" s="38"/>
      <c r="G23" s="36">
        <f t="shared" si="0"/>
        <v>0</v>
      </c>
      <c r="H23" s="27">
        <f t="shared" si="1"/>
        <v>0</v>
      </c>
      <c r="I23" s="27">
        <f t="shared" si="2"/>
        <v>0</v>
      </c>
      <c r="J23" s="27">
        <f t="shared" si="3"/>
        <v>0</v>
      </c>
      <c r="K23" s="27">
        <f t="shared" si="6"/>
        <v>0</v>
      </c>
      <c r="L23" s="27">
        <f t="shared" si="4"/>
        <v>0</v>
      </c>
      <c r="M23" s="27" t="e">
        <f t="shared" si="5"/>
        <v>#DIV/0!</v>
      </c>
      <c r="N23" s="40" t="e">
        <f>AVERAGE(M23:M25)</f>
        <v>#DIV/0!</v>
      </c>
    </row>
    <row r="24" spans="1:14" s="27" customFormat="1" x14ac:dyDescent="0.25">
      <c r="E24" s="32"/>
      <c r="F24" s="38"/>
      <c r="G24" s="36">
        <f t="shared" si="0"/>
        <v>0</v>
      </c>
      <c r="H24" s="27">
        <f t="shared" si="1"/>
        <v>0</v>
      </c>
      <c r="I24" s="27">
        <f t="shared" si="2"/>
        <v>0</v>
      </c>
      <c r="J24" s="27">
        <f t="shared" si="3"/>
        <v>0</v>
      </c>
      <c r="K24" s="27">
        <f t="shared" si="6"/>
        <v>0</v>
      </c>
      <c r="L24" s="27">
        <f t="shared" si="4"/>
        <v>0</v>
      </c>
      <c r="M24" s="27" t="e">
        <f t="shared" si="5"/>
        <v>#DIV/0!</v>
      </c>
      <c r="N24" s="40" t="e">
        <f>_xlfn.STDEV.P(M23:M25)</f>
        <v>#DIV/0!</v>
      </c>
    </row>
    <row r="25" spans="1:14" s="27" customFormat="1" x14ac:dyDescent="0.25">
      <c r="E25" s="32"/>
      <c r="F25" s="38"/>
      <c r="G25" s="36">
        <f t="shared" si="0"/>
        <v>0</v>
      </c>
      <c r="H25" s="27">
        <f t="shared" si="1"/>
        <v>0</v>
      </c>
      <c r="I25" s="27">
        <f t="shared" si="2"/>
        <v>0</v>
      </c>
      <c r="J25" s="27">
        <f t="shared" si="3"/>
        <v>0</v>
      </c>
      <c r="K25" s="27">
        <f t="shared" si="6"/>
        <v>0</v>
      </c>
      <c r="L25" s="27">
        <f t="shared" si="4"/>
        <v>0</v>
      </c>
      <c r="M25" s="27" t="e">
        <f t="shared" si="5"/>
        <v>#DIV/0!</v>
      </c>
    </row>
    <row r="26" spans="1:14" s="43" customFormat="1" x14ac:dyDescent="0.25">
      <c r="F26" s="38"/>
      <c r="G26" s="43">
        <f t="shared" si="0"/>
        <v>0</v>
      </c>
      <c r="H26" s="43">
        <f t="shared" si="1"/>
        <v>0</v>
      </c>
      <c r="I26" s="43">
        <f t="shared" si="2"/>
        <v>0</v>
      </c>
      <c r="J26" s="43">
        <f t="shared" si="3"/>
        <v>0</v>
      </c>
      <c r="K26" s="43">
        <f t="shared" si="6"/>
        <v>0</v>
      </c>
      <c r="L26" s="43">
        <f t="shared" si="4"/>
        <v>0</v>
      </c>
      <c r="M26" s="43" t="e">
        <f t="shared" si="5"/>
        <v>#DIV/0!</v>
      </c>
      <c r="N26" s="43" t="e">
        <f>AVERAGE(M26:M28)</f>
        <v>#DIV/0!</v>
      </c>
    </row>
    <row r="27" spans="1:14" s="43" customFormat="1" x14ac:dyDescent="0.25">
      <c r="F27" s="38"/>
      <c r="G27" s="43">
        <f t="shared" si="0"/>
        <v>0</v>
      </c>
      <c r="H27" s="43">
        <f t="shared" si="1"/>
        <v>0</v>
      </c>
      <c r="I27" s="43">
        <f t="shared" si="2"/>
        <v>0</v>
      </c>
      <c r="J27" s="43">
        <f t="shared" si="3"/>
        <v>0</v>
      </c>
      <c r="K27" s="43">
        <f t="shared" si="6"/>
        <v>0</v>
      </c>
      <c r="L27" s="43">
        <f t="shared" si="4"/>
        <v>0</v>
      </c>
      <c r="M27" s="43" t="e">
        <f t="shared" si="5"/>
        <v>#DIV/0!</v>
      </c>
      <c r="N27" s="43" t="e">
        <f>STDEV(M26:M28)</f>
        <v>#DIV/0!</v>
      </c>
    </row>
    <row r="28" spans="1:14" s="43" customFormat="1" x14ac:dyDescent="0.25">
      <c r="F28" s="38"/>
      <c r="G28" s="43">
        <f t="shared" si="0"/>
        <v>0</v>
      </c>
      <c r="H28" s="43">
        <f t="shared" si="1"/>
        <v>0</v>
      </c>
      <c r="I28" s="43">
        <f t="shared" si="2"/>
        <v>0</v>
      </c>
      <c r="J28" s="43">
        <f t="shared" si="3"/>
        <v>0</v>
      </c>
      <c r="K28" s="43">
        <f t="shared" si="6"/>
        <v>0</v>
      </c>
      <c r="L28" s="43">
        <f t="shared" si="4"/>
        <v>0</v>
      </c>
      <c r="M28" s="43" t="e">
        <f t="shared" si="5"/>
        <v>#DIV/0!</v>
      </c>
    </row>
    <row r="29" spans="1:14" s="42" customFormat="1" x14ac:dyDescent="0.25">
      <c r="F29" s="38"/>
      <c r="G29" s="42">
        <f t="shared" si="0"/>
        <v>0</v>
      </c>
      <c r="H29" s="42">
        <f t="shared" si="1"/>
        <v>0</v>
      </c>
      <c r="I29" s="42">
        <f t="shared" si="2"/>
        <v>0</v>
      </c>
      <c r="J29" s="42">
        <f t="shared" si="3"/>
        <v>0</v>
      </c>
      <c r="K29" s="42">
        <f t="shared" si="6"/>
        <v>0</v>
      </c>
      <c r="L29" s="42">
        <f t="shared" si="4"/>
        <v>0</v>
      </c>
      <c r="M29" s="42" t="e">
        <f t="shared" si="5"/>
        <v>#DIV/0!</v>
      </c>
      <c r="N29" s="42" t="e">
        <f>AVERAGE(M29:M31)</f>
        <v>#DIV/0!</v>
      </c>
    </row>
    <row r="30" spans="1:14" s="42" customFormat="1" x14ac:dyDescent="0.25">
      <c r="F30" s="38"/>
      <c r="G30" s="42">
        <f t="shared" si="0"/>
        <v>0</v>
      </c>
      <c r="H30" s="42">
        <f t="shared" si="1"/>
        <v>0</v>
      </c>
      <c r="I30" s="42">
        <f t="shared" si="2"/>
        <v>0</v>
      </c>
      <c r="J30" s="42">
        <f t="shared" si="3"/>
        <v>0</v>
      </c>
      <c r="K30" s="42">
        <f t="shared" si="6"/>
        <v>0</v>
      </c>
      <c r="L30" s="42">
        <f t="shared" si="4"/>
        <v>0</v>
      </c>
      <c r="M30" s="42" t="e">
        <f t="shared" si="5"/>
        <v>#DIV/0!</v>
      </c>
      <c r="N30" s="42" t="e">
        <f>STDEV(M29:M31)</f>
        <v>#DIV/0!</v>
      </c>
    </row>
    <row r="31" spans="1:14" s="42" customFormat="1" x14ac:dyDescent="0.25">
      <c r="F31" s="38"/>
      <c r="G31" s="42">
        <f t="shared" si="0"/>
        <v>0</v>
      </c>
      <c r="H31" s="42">
        <f t="shared" si="1"/>
        <v>0</v>
      </c>
      <c r="I31" s="42">
        <f t="shared" si="2"/>
        <v>0</v>
      </c>
      <c r="J31" s="42">
        <f t="shared" si="3"/>
        <v>0</v>
      </c>
      <c r="K31" s="42">
        <f t="shared" si="6"/>
        <v>0</v>
      </c>
      <c r="L31" s="42">
        <f t="shared" si="4"/>
        <v>0</v>
      </c>
      <c r="M31" s="42" t="e">
        <f t="shared" si="5"/>
        <v>#DIV/0!</v>
      </c>
    </row>
  </sheetData>
  <phoneticPr fontId="5" type="noConversion"/>
  <pageMargins left="0.7" right="0.7" top="0.75" bottom="0.75" header="0.3" footer="0.3"/>
  <pageSetup paperSize="9" orientation="portrait" verticalDpi="0" r:id="rId1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5B3288-D0C2-43BC-9948-089FA3236379}">
  <dimension ref="A1:O31"/>
  <sheetViews>
    <sheetView workbookViewId="0">
      <selection activeCell="R18" sqref="R18"/>
    </sheetView>
  </sheetViews>
  <sheetFormatPr defaultRowHeight="15" x14ac:dyDescent="0.25"/>
  <cols>
    <col min="1" max="1" width="14.42578125" customWidth="1"/>
    <col min="2" max="2" width="14.5703125" customWidth="1"/>
    <col min="3" max="3" width="16.85546875" customWidth="1"/>
    <col min="4" max="4" width="13.5703125" customWidth="1"/>
    <col min="5" max="5" width="13" customWidth="1"/>
    <col min="6" max="6" width="19.42578125" bestFit="1" customWidth="1"/>
    <col min="15" max="15" width="12" bestFit="1" customWidth="1"/>
  </cols>
  <sheetData>
    <row r="1" spans="1:15" ht="22.5" customHeight="1" x14ac:dyDescent="0.25">
      <c r="A1" s="1" t="s">
        <v>2</v>
      </c>
      <c r="B1" s="2" t="s">
        <v>12</v>
      </c>
      <c r="C1" s="2" t="s">
        <v>1</v>
      </c>
      <c r="D1" s="2" t="s">
        <v>0</v>
      </c>
      <c r="E1" s="2" t="s">
        <v>7</v>
      </c>
      <c r="F1" s="3" t="s">
        <v>3</v>
      </c>
      <c r="G1" s="4" t="s">
        <v>4</v>
      </c>
      <c r="H1" s="4" t="s">
        <v>17</v>
      </c>
      <c r="I1" s="4" t="s">
        <v>5</v>
      </c>
      <c r="J1" s="4" t="s">
        <v>6</v>
      </c>
      <c r="K1" s="4" t="s">
        <v>8</v>
      </c>
      <c r="L1" s="4" t="s">
        <v>9</v>
      </c>
      <c r="M1" s="4" t="s">
        <v>10</v>
      </c>
      <c r="N1" s="19" t="s">
        <v>35</v>
      </c>
      <c r="O1" s="18"/>
    </row>
    <row r="2" spans="1:15" s="5" customFormat="1" x14ac:dyDescent="0.25">
      <c r="A2" s="5" t="s">
        <v>502</v>
      </c>
      <c r="B2" s="5">
        <v>3.516</v>
      </c>
      <c r="C2" s="5">
        <v>4.8174999999999999</v>
      </c>
      <c r="D2" s="5">
        <v>3.5196999999999998</v>
      </c>
      <c r="E2" s="5">
        <v>0.55059999999999998</v>
      </c>
      <c r="F2" s="21" t="s">
        <v>16</v>
      </c>
      <c r="G2" s="5">
        <f>D2-B2</f>
        <v>3.6999999999998145E-3</v>
      </c>
      <c r="H2" s="5">
        <f>C2-B2-G2</f>
        <v>1.2978000000000001</v>
      </c>
      <c r="I2" s="6">
        <f>(H2*$F$3)/100</f>
        <v>1.3752059832000002E-3</v>
      </c>
      <c r="J2" s="6">
        <f>I2/$F$9</f>
        <v>1.5591904571428572E-5</v>
      </c>
      <c r="K2" s="6">
        <f>(E2*J2)/12</f>
        <v>7.1540855475238101E-7</v>
      </c>
      <c r="L2" s="6">
        <f>K2*$F$7</f>
        <v>3.3638510244456955E-5</v>
      </c>
      <c r="M2" s="44">
        <f>(L2/G2)*100</f>
        <v>0.90914892552590931</v>
      </c>
      <c r="N2" s="5">
        <f>AVERAGE(M2:M4)</f>
        <v>0.67485132187116326</v>
      </c>
      <c r="O2" s="5" t="s">
        <v>325</v>
      </c>
    </row>
    <row r="3" spans="1:15" s="5" customFormat="1" x14ac:dyDescent="0.25">
      <c r="A3" s="5" t="s">
        <v>503</v>
      </c>
      <c r="B3" s="5">
        <v>3.5182000000000002</v>
      </c>
      <c r="C3" s="5">
        <v>4.9027000000000003</v>
      </c>
      <c r="D3" s="5">
        <v>3.5209999999999999</v>
      </c>
      <c r="E3" s="44">
        <v>0.1653</v>
      </c>
      <c r="F3" s="22">
        <v>0.1059644</v>
      </c>
      <c r="G3" s="5">
        <f t="shared" ref="G3:G31" si="0">D3-B3</f>
        <v>2.7999999999996916E-3</v>
      </c>
      <c r="H3" s="5">
        <f t="shared" ref="H3:H31" si="1">C3-B3-G3</f>
        <v>1.3817000000000004</v>
      </c>
      <c r="I3" s="6">
        <f t="shared" ref="I3:I31" si="2">(H3*$F$3)/100</f>
        <v>1.4641101148000005E-3</v>
      </c>
      <c r="J3" s="6">
        <f t="shared" ref="J3:J31" si="3">I3/$F$9</f>
        <v>1.6599887922902499E-5</v>
      </c>
      <c r="K3" s="6">
        <f>(E3*J3)/12</f>
        <v>2.2866345613798193E-7</v>
      </c>
      <c r="L3" s="6">
        <f t="shared" ref="L3:L31" si="4">K3*$F$7</f>
        <v>1.0751755707607912E-5</v>
      </c>
      <c r="M3" s="44">
        <f t="shared" ref="M3:M31" si="5">(L3/G3)*100</f>
        <v>0.38399127527175342</v>
      </c>
      <c r="N3" s="5">
        <f>_xlfn.STDEV.P(M2:M4)</f>
        <v>0.21809343849065826</v>
      </c>
    </row>
    <row r="4" spans="1:15" s="5" customFormat="1" x14ac:dyDescent="0.25">
      <c r="A4" s="5" t="s">
        <v>504</v>
      </c>
      <c r="B4" s="5">
        <v>3.5617999999999999</v>
      </c>
      <c r="C4" s="5">
        <v>4.9301000000000004</v>
      </c>
      <c r="D4" s="5">
        <v>3.5648</v>
      </c>
      <c r="E4" s="5">
        <v>0.34139999999999998</v>
      </c>
      <c r="F4" s="23"/>
      <c r="G4" s="5">
        <f t="shared" si="0"/>
        <v>3.0000000000001137E-3</v>
      </c>
      <c r="H4" s="5">
        <f t="shared" si="1"/>
        <v>1.3653000000000004</v>
      </c>
      <c r="I4" s="6">
        <f t="shared" si="2"/>
        <v>1.4467319532000004E-3</v>
      </c>
      <c r="J4" s="6">
        <f t="shared" si="3"/>
        <v>1.6402856612244902E-5</v>
      </c>
      <c r="K4" s="6">
        <f>(E4*J4)/12</f>
        <v>4.6666127061836748E-7</v>
      </c>
      <c r="L4" s="6">
        <f t="shared" si="4"/>
        <v>2.1942412944475639E-5</v>
      </c>
      <c r="M4" s="44">
        <f t="shared" si="5"/>
        <v>0.73141376481582698</v>
      </c>
      <c r="N4" s="7"/>
    </row>
    <row r="5" spans="1:15" s="8" customFormat="1" x14ac:dyDescent="0.25">
      <c r="A5" s="8" t="s">
        <v>505</v>
      </c>
      <c r="B5" s="8">
        <v>3.5507</v>
      </c>
      <c r="C5" s="8">
        <v>4.9211999999999998</v>
      </c>
      <c r="D5" s="8">
        <v>3.5533000000000001</v>
      </c>
      <c r="E5" s="8">
        <v>0.3</v>
      </c>
      <c r="F5" s="24"/>
      <c r="G5" s="8">
        <f t="shared" si="0"/>
        <v>2.6000000000001577E-3</v>
      </c>
      <c r="H5" s="8">
        <f t="shared" si="1"/>
        <v>1.3678999999999997</v>
      </c>
      <c r="I5" s="9">
        <f t="shared" si="2"/>
        <v>1.4494870275999997E-3</v>
      </c>
      <c r="J5" s="9">
        <f t="shared" si="3"/>
        <v>1.6434093283446708E-5</v>
      </c>
      <c r="K5" s="9">
        <f t="shared" ref="K5:K31" si="6">E5*J5/12</f>
        <v>4.1085233208616765E-7</v>
      </c>
      <c r="L5" s="9">
        <f t="shared" si="4"/>
        <v>1.9318276654691605E-5</v>
      </c>
      <c r="M5" s="46">
        <f t="shared" si="5"/>
        <v>0.74301064056501664</v>
      </c>
      <c r="N5" s="8">
        <f>AVERAGE(M5:M7)</f>
        <v>0.73991293770352584</v>
      </c>
    </row>
    <row r="6" spans="1:15" s="8" customFormat="1" x14ac:dyDescent="0.25">
      <c r="A6" s="8" t="s">
        <v>506</v>
      </c>
      <c r="B6" s="8">
        <v>3.4925000000000002</v>
      </c>
      <c r="C6" s="8">
        <v>4.8112000000000004</v>
      </c>
      <c r="D6" s="8">
        <v>3.4950999999999999</v>
      </c>
      <c r="E6" s="8">
        <v>0.31890000000000002</v>
      </c>
      <c r="F6" s="23" t="s">
        <v>13</v>
      </c>
      <c r="G6" s="8">
        <f t="shared" si="0"/>
        <v>2.5999999999997137E-3</v>
      </c>
      <c r="H6" s="8">
        <f t="shared" si="1"/>
        <v>1.3161000000000005</v>
      </c>
      <c r="I6" s="9">
        <f t="shared" si="2"/>
        <v>1.3945974684000007E-3</v>
      </c>
      <c r="J6" s="9">
        <f t="shared" si="3"/>
        <v>1.5811762680272115E-5</v>
      </c>
      <c r="K6" s="9">
        <f t="shared" si="6"/>
        <v>4.2019759322823146E-7</v>
      </c>
      <c r="L6" s="9">
        <f t="shared" si="4"/>
        <v>1.9757690833591444E-5</v>
      </c>
      <c r="M6" s="46">
        <f t="shared" si="5"/>
        <v>0.75991118590744688</v>
      </c>
      <c r="N6" s="8">
        <f>_xlfn.STDEV.P(M5:M7)</f>
        <v>1.7728965469532367E-2</v>
      </c>
    </row>
    <row r="7" spans="1:15" s="8" customFormat="1" x14ac:dyDescent="0.25">
      <c r="A7" s="8" t="s">
        <v>507</v>
      </c>
      <c r="B7" s="8">
        <v>3.5226999999999999</v>
      </c>
      <c r="C7" s="8">
        <v>4.8975</v>
      </c>
      <c r="D7" s="8">
        <v>3.5251999999999999</v>
      </c>
      <c r="E7" s="8">
        <v>0.27739999999999998</v>
      </c>
      <c r="F7" s="24">
        <v>47.02</v>
      </c>
      <c r="G7" s="8">
        <f t="shared" si="0"/>
        <v>2.4999999999999467E-3</v>
      </c>
      <c r="H7" s="8">
        <f t="shared" si="1"/>
        <v>1.3723000000000001</v>
      </c>
      <c r="I7" s="9">
        <f t="shared" si="2"/>
        <v>1.4541494611999999E-3</v>
      </c>
      <c r="J7" s="9">
        <f t="shared" si="3"/>
        <v>1.6486955342403626E-5</v>
      </c>
      <c r="K7" s="9">
        <f t="shared" si="6"/>
        <v>3.8112345099856379E-7</v>
      </c>
      <c r="L7" s="9">
        <f t="shared" si="4"/>
        <v>1.7920424665952469E-5</v>
      </c>
      <c r="M7" s="46">
        <f t="shared" si="5"/>
        <v>0.71681698663811411</v>
      </c>
    </row>
    <row r="8" spans="1:15" s="10" customFormat="1" x14ac:dyDescent="0.25">
      <c r="A8" s="10" t="s">
        <v>508</v>
      </c>
      <c r="B8" s="10">
        <v>3.5278999999999998</v>
      </c>
      <c r="C8" s="10">
        <v>4.9034000000000004</v>
      </c>
      <c r="D8" s="10">
        <v>3.5303</v>
      </c>
      <c r="E8" s="10">
        <v>0.4</v>
      </c>
      <c r="F8" s="23" t="s">
        <v>14</v>
      </c>
      <c r="G8" s="10">
        <f t="shared" si="0"/>
        <v>2.4000000000001798E-3</v>
      </c>
      <c r="H8" s="10">
        <f t="shared" si="1"/>
        <v>1.3731000000000004</v>
      </c>
      <c r="I8" s="11">
        <f t="shared" si="2"/>
        <v>1.4549971764000005E-3</v>
      </c>
      <c r="J8" s="11">
        <f t="shared" si="3"/>
        <v>1.6496566625850345E-5</v>
      </c>
      <c r="K8" s="11">
        <f t="shared" si="6"/>
        <v>5.4988555419501158E-7</v>
      </c>
      <c r="L8" s="11">
        <f t="shared" si="4"/>
        <v>2.5855618758249447E-5</v>
      </c>
      <c r="M8" s="11">
        <f t="shared" si="5"/>
        <v>1.0773174482603129</v>
      </c>
      <c r="N8" s="45">
        <f>AVERAGE(M8:M10)</f>
        <v>1.1535760618984616</v>
      </c>
    </row>
    <row r="9" spans="1:15" s="10" customFormat="1" x14ac:dyDescent="0.25">
      <c r="A9" s="10" t="s">
        <v>509</v>
      </c>
      <c r="B9" s="10">
        <v>3.5074000000000001</v>
      </c>
      <c r="C9" s="10">
        <v>4.7876000000000003</v>
      </c>
      <c r="D9" s="10">
        <v>3.51</v>
      </c>
      <c r="E9" s="10">
        <v>0.54090000000000005</v>
      </c>
      <c r="F9" s="25">
        <v>88.2</v>
      </c>
      <c r="G9" s="10">
        <f t="shared" si="0"/>
        <v>2.5999999999997137E-3</v>
      </c>
      <c r="H9" s="10">
        <f t="shared" si="1"/>
        <v>1.2776000000000005</v>
      </c>
      <c r="I9" s="11">
        <f t="shared" si="2"/>
        <v>1.3538011744000005E-3</v>
      </c>
      <c r="J9" s="11">
        <f t="shared" si="3"/>
        <v>1.5349219664399099E-5</v>
      </c>
      <c r="K9" s="11">
        <f t="shared" si="6"/>
        <v>6.9186607637278933E-7</v>
      </c>
      <c r="L9" s="11">
        <f t="shared" si="4"/>
        <v>3.2531542911048553E-5</v>
      </c>
      <c r="M9" s="11">
        <f t="shared" si="5"/>
        <v>1.2512131888866205</v>
      </c>
      <c r="N9" s="26">
        <f>_xlfn.STDEV.P(M8:M10)</f>
        <v>7.2584262650547168E-2</v>
      </c>
    </row>
    <row r="10" spans="1:15" s="10" customFormat="1" x14ac:dyDescent="0.25">
      <c r="A10" s="10" t="s">
        <v>510</v>
      </c>
      <c r="B10" s="10">
        <v>3.5647000000000002</v>
      </c>
      <c r="C10" s="10">
        <v>4.8494000000000002</v>
      </c>
      <c r="D10" s="10">
        <v>3.5674000000000001</v>
      </c>
      <c r="E10" s="10">
        <v>0.50653000000000004</v>
      </c>
      <c r="F10" s="23" t="s">
        <v>15</v>
      </c>
      <c r="G10" s="10">
        <f t="shared" si="0"/>
        <v>2.6999999999999247E-3</v>
      </c>
      <c r="H10" s="10">
        <f t="shared" si="1"/>
        <v>1.282</v>
      </c>
      <c r="I10" s="11">
        <f t="shared" si="2"/>
        <v>1.358463608E-3</v>
      </c>
      <c r="J10" s="11">
        <f t="shared" si="3"/>
        <v>1.5402081723356007E-5</v>
      </c>
      <c r="K10" s="11">
        <f t="shared" si="6"/>
        <v>6.5013470461095992E-7</v>
      </c>
      <c r="L10" s="11">
        <f t="shared" si="4"/>
        <v>3.0569333810807336E-5</v>
      </c>
      <c r="M10" s="11">
        <f t="shared" si="5"/>
        <v>1.1321975485484514</v>
      </c>
    </row>
    <row r="11" spans="1:15" s="12" customFormat="1" x14ac:dyDescent="0.25">
      <c r="F11" s="22">
        <v>6.0220000000000003E+23</v>
      </c>
      <c r="G11" s="12">
        <f t="shared" si="0"/>
        <v>0</v>
      </c>
      <c r="H11" s="12">
        <f t="shared" si="1"/>
        <v>0</v>
      </c>
      <c r="I11" s="13">
        <f t="shared" si="2"/>
        <v>0</v>
      </c>
      <c r="J11" s="13">
        <f t="shared" si="3"/>
        <v>0</v>
      </c>
      <c r="K11" s="13">
        <f t="shared" si="6"/>
        <v>0</v>
      </c>
      <c r="L11" s="13">
        <f t="shared" si="4"/>
        <v>0</v>
      </c>
      <c r="M11" s="13" t="e">
        <f t="shared" si="5"/>
        <v>#DIV/0!</v>
      </c>
      <c r="N11" s="12" t="e">
        <f>AVERAGE(M11:M13)</f>
        <v>#DIV/0!</v>
      </c>
    </row>
    <row r="12" spans="1:15" s="12" customFormat="1" x14ac:dyDescent="0.25">
      <c r="F12" s="24"/>
      <c r="G12" s="12">
        <f t="shared" si="0"/>
        <v>0</v>
      </c>
      <c r="H12" s="12">
        <f t="shared" si="1"/>
        <v>0</v>
      </c>
      <c r="I12" s="13">
        <f t="shared" si="2"/>
        <v>0</v>
      </c>
      <c r="J12" s="13">
        <f t="shared" si="3"/>
        <v>0</v>
      </c>
      <c r="K12" s="13">
        <f t="shared" si="6"/>
        <v>0</v>
      </c>
      <c r="L12" s="13">
        <f t="shared" si="4"/>
        <v>0</v>
      </c>
      <c r="M12" s="13" t="e">
        <f t="shared" si="5"/>
        <v>#DIV/0!</v>
      </c>
      <c r="N12" s="12" t="e">
        <f>_xlfn.STDEV.P(M11:M13)</f>
        <v>#DIV/0!</v>
      </c>
    </row>
    <row r="13" spans="1:15" s="12" customFormat="1" x14ac:dyDescent="0.25">
      <c r="F13" s="24"/>
      <c r="G13" s="12">
        <f t="shared" si="0"/>
        <v>0</v>
      </c>
      <c r="H13" s="12">
        <f t="shared" si="1"/>
        <v>0</v>
      </c>
      <c r="I13" s="13">
        <f t="shared" si="2"/>
        <v>0</v>
      </c>
      <c r="J13" s="13">
        <f t="shared" si="3"/>
        <v>0</v>
      </c>
      <c r="K13" s="13">
        <f t="shared" si="6"/>
        <v>0</v>
      </c>
      <c r="L13" s="13">
        <f t="shared" si="4"/>
        <v>0</v>
      </c>
      <c r="M13" s="13" t="e">
        <f t="shared" si="5"/>
        <v>#DIV/0!</v>
      </c>
    </row>
    <row r="14" spans="1:15" s="14" customFormat="1" x14ac:dyDescent="0.25">
      <c r="F14" s="24"/>
      <c r="G14" s="14">
        <f t="shared" si="0"/>
        <v>0</v>
      </c>
      <c r="H14" s="14">
        <f t="shared" si="1"/>
        <v>0</v>
      </c>
      <c r="I14" s="15">
        <f t="shared" si="2"/>
        <v>0</v>
      </c>
      <c r="J14" s="15">
        <f t="shared" si="3"/>
        <v>0</v>
      </c>
      <c r="K14" s="15">
        <f t="shared" si="6"/>
        <v>0</v>
      </c>
      <c r="L14" s="15">
        <f t="shared" si="4"/>
        <v>0</v>
      </c>
      <c r="M14" s="15" t="e">
        <f t="shared" si="5"/>
        <v>#DIV/0!</v>
      </c>
      <c r="N14" s="14" t="e">
        <f>AVERAGE(M14:M16)</f>
        <v>#DIV/0!</v>
      </c>
    </row>
    <row r="15" spans="1:15" s="14" customFormat="1" x14ac:dyDescent="0.25">
      <c r="F15" s="24"/>
      <c r="G15" s="14">
        <f t="shared" si="0"/>
        <v>0</v>
      </c>
      <c r="H15" s="14">
        <f t="shared" si="1"/>
        <v>0</v>
      </c>
      <c r="I15" s="15">
        <f t="shared" si="2"/>
        <v>0</v>
      </c>
      <c r="J15" s="15">
        <f t="shared" si="3"/>
        <v>0</v>
      </c>
      <c r="K15" s="15">
        <f t="shared" si="6"/>
        <v>0</v>
      </c>
      <c r="L15" s="15">
        <f t="shared" si="4"/>
        <v>0</v>
      </c>
      <c r="M15" s="15" t="e">
        <f t="shared" si="5"/>
        <v>#DIV/0!</v>
      </c>
      <c r="N15" s="14" t="e">
        <f>_xlfn.STDEV.P(M14:M16)</f>
        <v>#DIV/0!</v>
      </c>
    </row>
    <row r="16" spans="1:15" s="14" customFormat="1" x14ac:dyDescent="0.25">
      <c r="F16" s="24"/>
      <c r="G16" s="14">
        <f t="shared" si="0"/>
        <v>0</v>
      </c>
      <c r="H16" s="14">
        <f t="shared" si="1"/>
        <v>0</v>
      </c>
      <c r="I16" s="15">
        <f t="shared" si="2"/>
        <v>0</v>
      </c>
      <c r="J16" s="15">
        <f t="shared" si="3"/>
        <v>0</v>
      </c>
      <c r="K16" s="15">
        <f t="shared" si="6"/>
        <v>0</v>
      </c>
      <c r="L16" s="15">
        <f t="shared" si="4"/>
        <v>0</v>
      </c>
      <c r="M16" s="15" t="e">
        <f t="shared" si="5"/>
        <v>#DIV/0!</v>
      </c>
    </row>
    <row r="17" spans="5:14" s="16" customFormat="1" x14ac:dyDescent="0.25">
      <c r="F17" s="24"/>
      <c r="G17" s="16">
        <f t="shared" si="0"/>
        <v>0</v>
      </c>
      <c r="H17" s="16">
        <f t="shared" si="1"/>
        <v>0</v>
      </c>
      <c r="I17" s="17">
        <f t="shared" si="2"/>
        <v>0</v>
      </c>
      <c r="J17" s="17">
        <f t="shared" si="3"/>
        <v>0</v>
      </c>
      <c r="K17" s="17">
        <f t="shared" si="6"/>
        <v>0</v>
      </c>
      <c r="L17" s="17">
        <f t="shared" si="4"/>
        <v>0</v>
      </c>
      <c r="M17" s="17" t="e">
        <f t="shared" si="5"/>
        <v>#DIV/0!</v>
      </c>
      <c r="N17" s="20" t="e">
        <f>AVERAGE(M17:M19)</f>
        <v>#DIV/0!</v>
      </c>
    </row>
    <row r="18" spans="5:14" s="16" customFormat="1" x14ac:dyDescent="0.25">
      <c r="F18" s="24"/>
      <c r="G18" s="16">
        <f t="shared" si="0"/>
        <v>0</v>
      </c>
      <c r="H18" s="16">
        <f t="shared" si="1"/>
        <v>0</v>
      </c>
      <c r="I18" s="17">
        <f t="shared" si="2"/>
        <v>0</v>
      </c>
      <c r="J18" s="17">
        <f t="shared" si="3"/>
        <v>0</v>
      </c>
      <c r="K18" s="17">
        <f t="shared" si="6"/>
        <v>0</v>
      </c>
      <c r="L18" s="17">
        <f t="shared" si="4"/>
        <v>0</v>
      </c>
      <c r="M18" s="17" t="e">
        <f t="shared" si="5"/>
        <v>#DIV/0!</v>
      </c>
      <c r="N18" s="20" t="e">
        <f>_xlfn.STDEV.P(M17:M19)</f>
        <v>#DIV/0!</v>
      </c>
    </row>
    <row r="19" spans="5:14" s="16" customFormat="1" x14ac:dyDescent="0.25">
      <c r="E19" s="30"/>
      <c r="F19" s="38"/>
      <c r="G19" s="34">
        <f t="shared" si="0"/>
        <v>0</v>
      </c>
      <c r="H19" s="16">
        <f t="shared" si="1"/>
        <v>0</v>
      </c>
      <c r="I19" s="17">
        <f t="shared" si="2"/>
        <v>0</v>
      </c>
      <c r="J19" s="17">
        <f t="shared" si="3"/>
        <v>0</v>
      </c>
      <c r="K19" s="17">
        <f t="shared" si="6"/>
        <v>0</v>
      </c>
      <c r="L19" s="17">
        <f t="shared" si="4"/>
        <v>0</v>
      </c>
      <c r="M19" s="17" t="e">
        <f t="shared" si="5"/>
        <v>#DIV/0!</v>
      </c>
    </row>
    <row r="20" spans="5:14" s="29" customFormat="1" x14ac:dyDescent="0.25">
      <c r="E20" s="31"/>
      <c r="F20" s="38"/>
      <c r="G20" s="35">
        <f t="shared" si="0"/>
        <v>0</v>
      </c>
      <c r="H20" s="29">
        <f t="shared" si="1"/>
        <v>0</v>
      </c>
      <c r="I20" s="29">
        <f t="shared" si="2"/>
        <v>0</v>
      </c>
      <c r="J20" s="29">
        <f t="shared" si="3"/>
        <v>0</v>
      </c>
      <c r="K20" s="29">
        <f t="shared" si="6"/>
        <v>0</v>
      </c>
      <c r="L20" s="29">
        <f t="shared" si="4"/>
        <v>0</v>
      </c>
      <c r="M20" s="29" t="e">
        <f t="shared" si="5"/>
        <v>#DIV/0!</v>
      </c>
      <c r="N20" s="39" t="e">
        <f>AVERAGE(M20:M22)</f>
        <v>#DIV/0!</v>
      </c>
    </row>
    <row r="21" spans="5:14" s="29" customFormat="1" x14ac:dyDescent="0.25">
      <c r="E21" s="31"/>
      <c r="F21" s="38"/>
      <c r="G21" s="35">
        <f t="shared" si="0"/>
        <v>0</v>
      </c>
      <c r="H21" s="29">
        <f t="shared" si="1"/>
        <v>0</v>
      </c>
      <c r="I21" s="29">
        <f t="shared" si="2"/>
        <v>0</v>
      </c>
      <c r="J21" s="29">
        <f t="shared" si="3"/>
        <v>0</v>
      </c>
      <c r="K21" s="29">
        <f t="shared" si="6"/>
        <v>0</v>
      </c>
      <c r="L21" s="29">
        <f t="shared" si="4"/>
        <v>0</v>
      </c>
      <c r="M21" s="29" t="e">
        <f t="shared" si="5"/>
        <v>#DIV/0!</v>
      </c>
      <c r="N21" s="39" t="e">
        <f>_xlfn.STDEV.P(M20:M22)</f>
        <v>#DIV/0!</v>
      </c>
    </row>
    <row r="22" spans="5:14" s="29" customFormat="1" x14ac:dyDescent="0.25">
      <c r="E22" s="31"/>
      <c r="F22" s="38"/>
      <c r="G22" s="35">
        <f t="shared" si="0"/>
        <v>0</v>
      </c>
      <c r="H22" s="29">
        <f t="shared" si="1"/>
        <v>0</v>
      </c>
      <c r="I22" s="29">
        <f t="shared" si="2"/>
        <v>0</v>
      </c>
      <c r="J22" s="29">
        <f t="shared" si="3"/>
        <v>0</v>
      </c>
      <c r="K22" s="29">
        <f t="shared" si="6"/>
        <v>0</v>
      </c>
      <c r="L22" s="29">
        <f t="shared" si="4"/>
        <v>0</v>
      </c>
      <c r="M22" s="29" t="e">
        <f t="shared" si="5"/>
        <v>#DIV/0!</v>
      </c>
    </row>
    <row r="23" spans="5:14" s="27" customFormat="1" x14ac:dyDescent="0.25">
      <c r="E23" s="32"/>
      <c r="F23" s="38"/>
      <c r="G23" s="36">
        <f t="shared" si="0"/>
        <v>0</v>
      </c>
      <c r="H23" s="27">
        <f t="shared" si="1"/>
        <v>0</v>
      </c>
      <c r="I23" s="27">
        <f t="shared" si="2"/>
        <v>0</v>
      </c>
      <c r="J23" s="27">
        <f t="shared" si="3"/>
        <v>0</v>
      </c>
      <c r="K23" s="27">
        <f t="shared" si="6"/>
        <v>0</v>
      </c>
      <c r="L23" s="27">
        <f t="shared" si="4"/>
        <v>0</v>
      </c>
      <c r="M23" s="27" t="e">
        <f t="shared" si="5"/>
        <v>#DIV/0!</v>
      </c>
      <c r="N23" s="40" t="e">
        <f>AVERAGE(M23:M25)</f>
        <v>#DIV/0!</v>
      </c>
    </row>
    <row r="24" spans="5:14" s="27" customFormat="1" x14ac:dyDescent="0.25">
      <c r="E24" s="32"/>
      <c r="F24" s="38"/>
      <c r="G24" s="36">
        <f t="shared" si="0"/>
        <v>0</v>
      </c>
      <c r="H24" s="27">
        <f t="shared" si="1"/>
        <v>0</v>
      </c>
      <c r="I24" s="27">
        <f t="shared" si="2"/>
        <v>0</v>
      </c>
      <c r="J24" s="27">
        <f t="shared" si="3"/>
        <v>0</v>
      </c>
      <c r="K24" s="27">
        <f t="shared" si="6"/>
        <v>0</v>
      </c>
      <c r="L24" s="27">
        <f t="shared" si="4"/>
        <v>0</v>
      </c>
      <c r="M24" s="27" t="e">
        <f t="shared" si="5"/>
        <v>#DIV/0!</v>
      </c>
      <c r="N24" s="40" t="e">
        <f>_xlfn.STDEV.P(M23:M25)</f>
        <v>#DIV/0!</v>
      </c>
    </row>
    <row r="25" spans="5:14" s="27" customFormat="1" x14ac:dyDescent="0.25">
      <c r="E25" s="32"/>
      <c r="F25" s="38"/>
      <c r="G25" s="36">
        <f t="shared" si="0"/>
        <v>0</v>
      </c>
      <c r="H25" s="27">
        <f t="shared" si="1"/>
        <v>0</v>
      </c>
      <c r="I25" s="27">
        <f t="shared" si="2"/>
        <v>0</v>
      </c>
      <c r="J25" s="27">
        <f t="shared" si="3"/>
        <v>0</v>
      </c>
      <c r="K25" s="27">
        <f t="shared" si="6"/>
        <v>0</v>
      </c>
      <c r="L25" s="27">
        <f t="shared" si="4"/>
        <v>0</v>
      </c>
      <c r="M25" s="27" t="e">
        <f t="shared" si="5"/>
        <v>#DIV/0!</v>
      </c>
    </row>
    <row r="26" spans="5:14" s="43" customFormat="1" x14ac:dyDescent="0.25">
      <c r="F26" s="38"/>
      <c r="G26" s="43">
        <f t="shared" si="0"/>
        <v>0</v>
      </c>
      <c r="H26" s="43">
        <f t="shared" si="1"/>
        <v>0</v>
      </c>
      <c r="I26" s="43">
        <f t="shared" si="2"/>
        <v>0</v>
      </c>
      <c r="J26" s="43">
        <f t="shared" si="3"/>
        <v>0</v>
      </c>
      <c r="K26" s="43">
        <f t="shared" si="6"/>
        <v>0</v>
      </c>
      <c r="L26" s="43">
        <f t="shared" si="4"/>
        <v>0</v>
      </c>
      <c r="M26" s="43" t="e">
        <f t="shared" si="5"/>
        <v>#DIV/0!</v>
      </c>
      <c r="N26" s="43" t="e">
        <f>AVERAGE(M26:M28)</f>
        <v>#DIV/0!</v>
      </c>
    </row>
    <row r="27" spans="5:14" s="43" customFormat="1" x14ac:dyDescent="0.25">
      <c r="F27" s="38"/>
      <c r="G27" s="43">
        <f t="shared" si="0"/>
        <v>0</v>
      </c>
      <c r="H27" s="43">
        <f t="shared" si="1"/>
        <v>0</v>
      </c>
      <c r="I27" s="43">
        <f t="shared" si="2"/>
        <v>0</v>
      </c>
      <c r="J27" s="43">
        <f t="shared" si="3"/>
        <v>0</v>
      </c>
      <c r="K27" s="43">
        <f t="shared" si="6"/>
        <v>0</v>
      </c>
      <c r="L27" s="43">
        <f t="shared" si="4"/>
        <v>0</v>
      </c>
      <c r="M27" s="43" t="e">
        <f t="shared" si="5"/>
        <v>#DIV/0!</v>
      </c>
      <c r="N27" s="43" t="e">
        <f>STDEV(M26:M28)</f>
        <v>#DIV/0!</v>
      </c>
    </row>
    <row r="28" spans="5:14" s="43" customFormat="1" x14ac:dyDescent="0.25">
      <c r="F28" s="38"/>
      <c r="G28" s="43">
        <f t="shared" si="0"/>
        <v>0</v>
      </c>
      <c r="H28" s="43">
        <f t="shared" si="1"/>
        <v>0</v>
      </c>
      <c r="I28" s="43">
        <f t="shared" si="2"/>
        <v>0</v>
      </c>
      <c r="J28" s="43">
        <f t="shared" si="3"/>
        <v>0</v>
      </c>
      <c r="K28" s="43">
        <f t="shared" si="6"/>
        <v>0</v>
      </c>
      <c r="L28" s="43">
        <f t="shared" si="4"/>
        <v>0</v>
      </c>
      <c r="M28" s="43" t="e">
        <f t="shared" si="5"/>
        <v>#DIV/0!</v>
      </c>
    </row>
    <row r="29" spans="5:14" s="42" customFormat="1" x14ac:dyDescent="0.25">
      <c r="F29" s="38"/>
      <c r="G29" s="42">
        <f t="shared" si="0"/>
        <v>0</v>
      </c>
      <c r="H29" s="42">
        <f t="shared" si="1"/>
        <v>0</v>
      </c>
      <c r="I29" s="42">
        <f t="shared" si="2"/>
        <v>0</v>
      </c>
      <c r="J29" s="42">
        <f t="shared" si="3"/>
        <v>0</v>
      </c>
      <c r="K29" s="42">
        <f t="shared" si="6"/>
        <v>0</v>
      </c>
      <c r="L29" s="42">
        <f t="shared" si="4"/>
        <v>0</v>
      </c>
      <c r="M29" s="42" t="e">
        <f t="shared" si="5"/>
        <v>#DIV/0!</v>
      </c>
      <c r="N29" s="42" t="e">
        <f>AVERAGE(M29:M31)</f>
        <v>#DIV/0!</v>
      </c>
    </row>
    <row r="30" spans="5:14" s="42" customFormat="1" x14ac:dyDescent="0.25">
      <c r="F30" s="38"/>
      <c r="G30" s="42">
        <f t="shared" si="0"/>
        <v>0</v>
      </c>
      <c r="H30" s="42">
        <f t="shared" si="1"/>
        <v>0</v>
      </c>
      <c r="I30" s="42">
        <f t="shared" si="2"/>
        <v>0</v>
      </c>
      <c r="J30" s="42">
        <f t="shared" si="3"/>
        <v>0</v>
      </c>
      <c r="K30" s="42">
        <f t="shared" si="6"/>
        <v>0</v>
      </c>
      <c r="L30" s="42">
        <f t="shared" si="4"/>
        <v>0</v>
      </c>
      <c r="M30" s="42" t="e">
        <f t="shared" si="5"/>
        <v>#DIV/0!</v>
      </c>
      <c r="N30" s="42" t="e">
        <f>STDEV(M29:M31)</f>
        <v>#DIV/0!</v>
      </c>
    </row>
    <row r="31" spans="5:14" s="42" customFormat="1" x14ac:dyDescent="0.25">
      <c r="F31" s="38"/>
      <c r="G31" s="42">
        <f t="shared" si="0"/>
        <v>0</v>
      </c>
      <c r="H31" s="42">
        <f t="shared" si="1"/>
        <v>0</v>
      </c>
      <c r="I31" s="42">
        <f t="shared" si="2"/>
        <v>0</v>
      </c>
      <c r="J31" s="42">
        <f t="shared" si="3"/>
        <v>0</v>
      </c>
      <c r="K31" s="42">
        <f t="shared" si="6"/>
        <v>0</v>
      </c>
      <c r="L31" s="42">
        <f t="shared" si="4"/>
        <v>0</v>
      </c>
      <c r="M31" s="42" t="e">
        <f t="shared" si="5"/>
        <v>#DIV/0!</v>
      </c>
    </row>
  </sheetData>
  <phoneticPr fontId="5" type="noConversion"/>
  <pageMargins left="0.7" right="0.7" top="0.75" bottom="0.75" header="0.3" footer="0.3"/>
  <pageSetup paperSize="9" orientation="portrait" verticalDpi="0" r:id="rId1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B7B317-7323-42E3-8556-EF16AFD3C20D}">
  <dimension ref="A1:O31"/>
  <sheetViews>
    <sheetView workbookViewId="0">
      <selection sqref="A1:XFD1048576"/>
    </sheetView>
  </sheetViews>
  <sheetFormatPr defaultRowHeight="15" x14ac:dyDescent="0.25"/>
  <cols>
    <col min="1" max="1" width="14.42578125" customWidth="1"/>
    <col min="2" max="2" width="14.5703125" customWidth="1"/>
    <col min="3" max="3" width="16.85546875" customWidth="1"/>
    <col min="4" max="4" width="13.5703125" customWidth="1"/>
    <col min="5" max="5" width="13" customWidth="1"/>
    <col min="6" max="6" width="19.42578125" bestFit="1" customWidth="1"/>
    <col min="15" max="15" width="12" bestFit="1" customWidth="1"/>
  </cols>
  <sheetData>
    <row r="1" spans="1:15" ht="22.5" customHeight="1" x14ac:dyDescent="0.25">
      <c r="A1" s="1" t="s">
        <v>2</v>
      </c>
      <c r="B1" s="2" t="s">
        <v>12</v>
      </c>
      <c r="C1" s="2" t="s">
        <v>1</v>
      </c>
      <c r="D1" s="2" t="s">
        <v>0</v>
      </c>
      <c r="E1" s="2" t="s">
        <v>7</v>
      </c>
      <c r="F1" s="3" t="s">
        <v>3</v>
      </c>
      <c r="G1" s="4" t="s">
        <v>4</v>
      </c>
      <c r="H1" s="4" t="s">
        <v>17</v>
      </c>
      <c r="I1" s="4" t="s">
        <v>5</v>
      </c>
      <c r="J1" s="4" t="s">
        <v>6</v>
      </c>
      <c r="K1" s="4" t="s">
        <v>8</v>
      </c>
      <c r="L1" s="4" t="s">
        <v>9</v>
      </c>
      <c r="M1" s="4" t="s">
        <v>10</v>
      </c>
      <c r="N1" s="19" t="s">
        <v>35</v>
      </c>
      <c r="O1" s="18"/>
    </row>
    <row r="2" spans="1:15" s="5" customFormat="1" x14ac:dyDescent="0.25">
      <c r="A2" s="5" t="s">
        <v>526</v>
      </c>
      <c r="B2" s="5">
        <v>3.5649999999999999</v>
      </c>
      <c r="C2" s="5">
        <v>4.9839000000000002</v>
      </c>
      <c r="D2" s="5">
        <v>3.5674999999999999</v>
      </c>
      <c r="E2" s="5">
        <v>0.57156660000000004</v>
      </c>
      <c r="F2" s="21" t="s">
        <v>16</v>
      </c>
      <c r="G2" s="5">
        <f>D2-B2</f>
        <v>2.4999999999999467E-3</v>
      </c>
      <c r="H2" s="5">
        <f>C2-B2-G2</f>
        <v>1.4164000000000003</v>
      </c>
      <c r="I2" s="6">
        <f>(H2*$F$3)/100</f>
        <v>8.7036042063036011E-4</v>
      </c>
      <c r="J2" s="6">
        <f>I2/$F$9</f>
        <v>9.8680319799360547E-6</v>
      </c>
      <c r="K2" s="6">
        <f>(E2*J2)/12</f>
        <v>4.7001979062194326E-7</v>
      </c>
      <c r="L2" s="6">
        <f>K2*$F$7</f>
        <v>2.2100330555043775E-5</v>
      </c>
      <c r="M2" s="44">
        <f>(L2/G2)*100</f>
        <v>0.88401322220176981</v>
      </c>
      <c r="N2" s="5">
        <f>AVERAGE(M2:M4)</f>
        <v>0.89280892935830103</v>
      </c>
      <c r="O2" s="5" t="s">
        <v>325</v>
      </c>
    </row>
    <row r="3" spans="1:15" s="5" customFormat="1" x14ac:dyDescent="0.25">
      <c r="A3" s="5" t="s">
        <v>527</v>
      </c>
      <c r="B3" s="5">
        <v>3.5655000000000001</v>
      </c>
      <c r="C3" s="5">
        <v>5.0166000000000004</v>
      </c>
      <c r="D3" s="5">
        <v>3.5678999999999998</v>
      </c>
      <c r="E3" s="44">
        <v>0.53112999999999999</v>
      </c>
      <c r="F3" s="22">
        <v>6.1448772989999997E-2</v>
      </c>
      <c r="G3" s="5">
        <f t="shared" ref="G3:G31" si="0">D3-B3</f>
        <v>2.3999999999997357E-3</v>
      </c>
      <c r="H3" s="5">
        <f t="shared" ref="H3:H31" si="1">C3-B3-G3</f>
        <v>1.4487000000000005</v>
      </c>
      <c r="I3" s="6">
        <f t="shared" ref="I3:I31" si="2">(H3*$F$3)/100</f>
        <v>8.9020837430613022E-4</v>
      </c>
      <c r="J3" s="6">
        <f t="shared" ref="J3:J31" si="3">I3/$F$9</f>
        <v>1.0093065468323472E-5</v>
      </c>
      <c r="K3" s="6">
        <f>(E3*J3)/12</f>
        <v>4.4672748851588713E-7</v>
      </c>
      <c r="L3" s="6">
        <f t="shared" ref="L3:L31" si="4">K3*$F$7</f>
        <v>2.1005126510017014E-5</v>
      </c>
      <c r="M3" s="44">
        <f t="shared" ref="M3:M31" si="5">(L3/G3)*100</f>
        <v>0.87521360458413866</v>
      </c>
      <c r="N3" s="5">
        <f>_xlfn.STDEV.P(M2:M4)</f>
        <v>1.9003916128512346E-2</v>
      </c>
    </row>
    <row r="4" spans="1:15" s="5" customFormat="1" x14ac:dyDescent="0.25">
      <c r="A4" s="5" t="s">
        <v>528</v>
      </c>
      <c r="B4" s="5">
        <v>3.5476999999999999</v>
      </c>
      <c r="C4" s="5">
        <v>4.8738000000000001</v>
      </c>
      <c r="D4" s="5">
        <v>3.5495999999999999</v>
      </c>
      <c r="E4" s="5">
        <v>0.48313</v>
      </c>
      <c r="F4" s="23"/>
      <c r="G4" s="5">
        <f t="shared" si="0"/>
        <v>1.9000000000000128E-3</v>
      </c>
      <c r="H4" s="5">
        <f t="shared" si="1"/>
        <v>1.3242000000000003</v>
      </c>
      <c r="I4" s="6">
        <f t="shared" si="2"/>
        <v>8.1370465193358009E-4</v>
      </c>
      <c r="J4" s="6">
        <f t="shared" si="3"/>
        <v>9.2256763257775517E-6</v>
      </c>
      <c r="K4" s="6">
        <f>(E4*J4)/12</f>
        <v>3.7143341693940908E-7</v>
      </c>
      <c r="L4" s="6">
        <f t="shared" si="4"/>
        <v>1.7464799264491015E-5</v>
      </c>
      <c r="M4" s="44">
        <f t="shared" si="5"/>
        <v>0.91919996128899462</v>
      </c>
      <c r="N4" s="7"/>
    </row>
    <row r="5" spans="1:15" s="8" customFormat="1" x14ac:dyDescent="0.25">
      <c r="A5" s="8" t="s">
        <v>529</v>
      </c>
      <c r="B5" s="8">
        <v>3.5427</v>
      </c>
      <c r="C5" s="8">
        <v>4.8695000000000004</v>
      </c>
      <c r="D5" s="8">
        <v>3.5447000000000002</v>
      </c>
      <c r="E5" s="8">
        <v>0.32179999999999997</v>
      </c>
      <c r="F5" s="24"/>
      <c r="G5" s="8">
        <f t="shared" si="0"/>
        <v>2.0000000000002238E-3</v>
      </c>
      <c r="H5" s="8">
        <f t="shared" si="1"/>
        <v>1.3248000000000002</v>
      </c>
      <c r="I5" s="9">
        <f t="shared" si="2"/>
        <v>8.1407334457152009E-4</v>
      </c>
      <c r="J5" s="9">
        <f t="shared" si="3"/>
        <v>9.2298565144163268E-6</v>
      </c>
      <c r="K5" s="9">
        <f t="shared" ref="K5:K31" si="6">E5*J5/12</f>
        <v>2.4751398552826451E-7</v>
      </c>
      <c r="L5" s="9">
        <f t="shared" si="4"/>
        <v>1.1638107599538999E-5</v>
      </c>
      <c r="M5" s="46">
        <f t="shared" si="5"/>
        <v>0.58190537997688485</v>
      </c>
      <c r="N5" s="8">
        <f>AVERAGE(M5:M7)</f>
        <v>0.59173616747616276</v>
      </c>
    </row>
    <row r="6" spans="1:15" s="8" customFormat="1" x14ac:dyDescent="0.25">
      <c r="A6" s="8" t="s">
        <v>530</v>
      </c>
      <c r="B6" s="8">
        <v>3.5017</v>
      </c>
      <c r="C6" s="8">
        <v>4.8903999999999996</v>
      </c>
      <c r="D6" s="8">
        <v>3.5042</v>
      </c>
      <c r="E6" s="8">
        <v>0.43173</v>
      </c>
      <c r="F6" s="23" t="s">
        <v>13</v>
      </c>
      <c r="G6" s="8">
        <f t="shared" si="0"/>
        <v>2.4999999999999467E-3</v>
      </c>
      <c r="H6" s="8">
        <f t="shared" si="1"/>
        <v>1.3861999999999997</v>
      </c>
      <c r="I6" s="9">
        <f t="shared" si="2"/>
        <v>8.5180289118737967E-4</v>
      </c>
      <c r="J6" s="9">
        <f t="shared" si="3"/>
        <v>9.65762915178435E-6</v>
      </c>
      <c r="K6" s="9">
        <f t="shared" si="6"/>
        <v>3.4745735280832142E-7</v>
      </c>
      <c r="L6" s="9">
        <f t="shared" si="4"/>
        <v>1.6337444729047272E-5</v>
      </c>
      <c r="M6" s="46">
        <f t="shared" si="5"/>
        <v>0.65349778916190482</v>
      </c>
      <c r="N6" s="8">
        <f>_xlfn.STDEV.P(M5:M7)</f>
        <v>4.6932411811777104E-2</v>
      </c>
    </row>
    <row r="7" spans="1:15" s="8" customFormat="1" x14ac:dyDescent="0.25">
      <c r="A7" s="8" t="s">
        <v>531</v>
      </c>
      <c r="B7" s="8">
        <v>3.5234000000000001</v>
      </c>
      <c r="C7" s="8">
        <v>4.8970000000000002</v>
      </c>
      <c r="D7" s="8">
        <v>3.5257999999999998</v>
      </c>
      <c r="E7" s="8">
        <v>0.34610000000000002</v>
      </c>
      <c r="F7" s="24">
        <v>47.02</v>
      </c>
      <c r="G7" s="8">
        <f t="shared" si="0"/>
        <v>2.3999999999997357E-3</v>
      </c>
      <c r="H7" s="8">
        <f t="shared" si="1"/>
        <v>1.3712000000000004</v>
      </c>
      <c r="I7" s="9">
        <f t="shared" si="2"/>
        <v>8.4258557523888026E-4</v>
      </c>
      <c r="J7" s="9">
        <f t="shared" si="3"/>
        <v>9.5531244358149692E-6</v>
      </c>
      <c r="K7" s="9">
        <f t="shared" si="6"/>
        <v>2.755280306029634E-7</v>
      </c>
      <c r="L7" s="9">
        <f t="shared" si="4"/>
        <v>1.295532799895134E-5</v>
      </c>
      <c r="M7" s="46">
        <f t="shared" si="5"/>
        <v>0.53980533328969871</v>
      </c>
    </row>
    <row r="8" spans="1:15" s="10" customFormat="1" x14ac:dyDescent="0.25">
      <c r="A8" s="10" t="s">
        <v>532</v>
      </c>
      <c r="B8" s="10">
        <v>3.4723999999999999</v>
      </c>
      <c r="C8" s="10">
        <v>4.7183000000000002</v>
      </c>
      <c r="D8" s="10">
        <v>3.4748999999999999</v>
      </c>
      <c r="E8" s="10">
        <v>0.3397</v>
      </c>
      <c r="F8" s="23" t="s">
        <v>14</v>
      </c>
      <c r="G8" s="10">
        <f t="shared" si="0"/>
        <v>2.4999999999999467E-3</v>
      </c>
      <c r="H8" s="10">
        <f t="shared" si="1"/>
        <v>1.2434000000000003</v>
      </c>
      <c r="I8" s="11">
        <f t="shared" si="2"/>
        <v>7.6405404335766003E-4</v>
      </c>
      <c r="J8" s="11">
        <f t="shared" si="3"/>
        <v>8.6627442557557823E-6</v>
      </c>
      <c r="K8" s="11">
        <f t="shared" si="6"/>
        <v>2.4522785197335327E-7</v>
      </c>
      <c r="L8" s="11">
        <f t="shared" si="4"/>
        <v>1.1530613599787071E-5</v>
      </c>
      <c r="M8" s="11">
        <f t="shared" si="5"/>
        <v>0.46122454399149265</v>
      </c>
      <c r="N8" s="45">
        <f>AVERAGE(M8:M10)</f>
        <v>0.44450784702480489</v>
      </c>
    </row>
    <row r="9" spans="1:15" s="10" customFormat="1" x14ac:dyDescent="0.25">
      <c r="A9" s="10" t="s">
        <v>533</v>
      </c>
      <c r="B9" s="10">
        <v>3.5451999999999999</v>
      </c>
      <c r="C9" s="10">
        <v>4.8556999999999997</v>
      </c>
      <c r="D9" s="10">
        <v>3.5468000000000002</v>
      </c>
      <c r="E9" s="10">
        <v>0.16420000000000001</v>
      </c>
      <c r="F9" s="25">
        <v>88.2</v>
      </c>
      <c r="G9" s="10">
        <f t="shared" si="0"/>
        <v>1.6000000000002679E-3</v>
      </c>
      <c r="H9" s="10">
        <f t="shared" si="1"/>
        <v>1.3088999999999995</v>
      </c>
      <c r="I9" s="11">
        <f t="shared" si="2"/>
        <v>8.0430298966610971E-4</v>
      </c>
      <c r="J9" s="11">
        <f t="shared" si="3"/>
        <v>9.1190815154887715E-6</v>
      </c>
      <c r="K9" s="11">
        <f t="shared" si="6"/>
        <v>1.2477943207027135E-7</v>
      </c>
      <c r="L9" s="11">
        <f t="shared" si="4"/>
        <v>5.8671288959441593E-6</v>
      </c>
      <c r="M9" s="11">
        <f t="shared" si="5"/>
        <v>0.3666955559964486</v>
      </c>
      <c r="N9" s="26">
        <f>_xlfn.STDEV.P(M8:M10)</f>
        <v>5.7927748694115155E-2</v>
      </c>
    </row>
    <row r="10" spans="1:15" s="10" customFormat="1" x14ac:dyDescent="0.25">
      <c r="A10" s="10" t="s">
        <v>534</v>
      </c>
      <c r="B10" s="10">
        <v>3.5419999999999998</v>
      </c>
      <c r="C10" s="10">
        <v>4.9259000000000004</v>
      </c>
      <c r="D10" s="10">
        <v>3.5438999999999998</v>
      </c>
      <c r="E10" s="10">
        <v>0.25463000000000002</v>
      </c>
      <c r="F10" s="23" t="s">
        <v>15</v>
      </c>
      <c r="G10" s="10">
        <f t="shared" si="0"/>
        <v>1.9000000000000128E-3</v>
      </c>
      <c r="H10" s="10">
        <f t="shared" si="1"/>
        <v>1.3820000000000006</v>
      </c>
      <c r="I10" s="11">
        <f t="shared" si="2"/>
        <v>8.4922204272180034E-4</v>
      </c>
      <c r="J10" s="11">
        <f t="shared" si="3"/>
        <v>9.6283678313129294E-6</v>
      </c>
      <c r="K10" s="11">
        <f t="shared" si="6"/>
        <v>2.0430594174060096E-7</v>
      </c>
      <c r="L10" s="11">
        <f t="shared" si="4"/>
        <v>9.6064653806430569E-6</v>
      </c>
      <c r="M10" s="11">
        <f t="shared" si="5"/>
        <v>0.50560344108647326</v>
      </c>
    </row>
    <row r="11" spans="1:15" s="12" customFormat="1" x14ac:dyDescent="0.25">
      <c r="A11" s="12" t="s">
        <v>535</v>
      </c>
      <c r="B11" s="12">
        <v>3.4990000000000001</v>
      </c>
      <c r="C11" s="12">
        <v>4.7561999999999998</v>
      </c>
      <c r="D11" s="12">
        <v>3.5013999999999998</v>
      </c>
      <c r="E11" s="12">
        <v>0.67390000000000005</v>
      </c>
      <c r="F11" s="22">
        <v>6.0220000000000003E+23</v>
      </c>
      <c r="G11" s="12">
        <f t="shared" si="0"/>
        <v>2.3999999999997357E-3</v>
      </c>
      <c r="H11" s="12">
        <f t="shared" si="1"/>
        <v>1.2547999999999999</v>
      </c>
      <c r="I11" s="13">
        <f t="shared" si="2"/>
        <v>7.7105920347851989E-4</v>
      </c>
      <c r="J11" s="13">
        <f t="shared" si="3"/>
        <v>8.7421678398925159E-6</v>
      </c>
      <c r="K11" s="13">
        <f t="shared" si="6"/>
        <v>4.9094557560863063E-7</v>
      </c>
      <c r="L11" s="13">
        <f t="shared" si="4"/>
        <v>2.3084260965117813E-5</v>
      </c>
      <c r="M11" s="13">
        <f t="shared" si="5"/>
        <v>0.96184420688001471</v>
      </c>
      <c r="N11" s="12">
        <f>AVERAGE(M11:M13)</f>
        <v>0.96803351260791748</v>
      </c>
    </row>
    <row r="12" spans="1:15" s="12" customFormat="1" x14ac:dyDescent="0.25">
      <c r="A12" s="12" t="s">
        <v>536</v>
      </c>
      <c r="B12" s="12">
        <v>3.5105</v>
      </c>
      <c r="C12" s="12">
        <v>4.7725</v>
      </c>
      <c r="D12" s="12">
        <v>3.5125000000000002</v>
      </c>
      <c r="E12" s="12">
        <v>0.60316000000000003</v>
      </c>
      <c r="F12" s="24"/>
      <c r="G12" s="12">
        <f t="shared" si="0"/>
        <v>2.0000000000002238E-3</v>
      </c>
      <c r="H12" s="12">
        <f t="shared" si="1"/>
        <v>1.2599999999999998</v>
      </c>
      <c r="I12" s="13">
        <f t="shared" si="2"/>
        <v>7.7425453967399987E-4</v>
      </c>
      <c r="J12" s="13">
        <f t="shared" si="3"/>
        <v>8.778396141428569E-6</v>
      </c>
      <c r="K12" s="13">
        <f t="shared" si="6"/>
        <v>4.4123145138867135E-7</v>
      </c>
      <c r="L12" s="13">
        <f t="shared" si="4"/>
        <v>2.0746702844295328E-5</v>
      </c>
      <c r="M12" s="13">
        <f t="shared" si="5"/>
        <v>1.0373351422146504</v>
      </c>
      <c r="N12" s="12">
        <f>_xlfn.STDEV.P(M11:M13)</f>
        <v>5.423464082708452E-2</v>
      </c>
    </row>
    <row r="13" spans="1:15" s="12" customFormat="1" x14ac:dyDescent="0.25">
      <c r="A13" s="12" t="s">
        <v>537</v>
      </c>
      <c r="B13" s="12">
        <v>3.5649999999999999</v>
      </c>
      <c r="C13" s="12">
        <v>4.8295000000000003</v>
      </c>
      <c r="D13" s="12">
        <v>3.5669</v>
      </c>
      <c r="E13" s="12">
        <v>0.49883</v>
      </c>
      <c r="F13" s="24"/>
      <c r="G13" s="12">
        <f t="shared" si="0"/>
        <v>1.9000000000000128E-3</v>
      </c>
      <c r="H13" s="12">
        <f t="shared" si="1"/>
        <v>1.2626000000000004</v>
      </c>
      <c r="I13" s="13">
        <f t="shared" si="2"/>
        <v>7.7585220777174019E-4</v>
      </c>
      <c r="J13" s="13">
        <f t="shared" si="3"/>
        <v>8.7965102921966006E-6</v>
      </c>
      <c r="K13" s="13">
        <f t="shared" si="6"/>
        <v>3.6566360242136914E-7</v>
      </c>
      <c r="L13" s="13">
        <f t="shared" si="4"/>
        <v>1.7193502585852777E-5</v>
      </c>
      <c r="M13" s="13">
        <f t="shared" si="5"/>
        <v>0.90492118872908744</v>
      </c>
    </row>
    <row r="14" spans="1:15" s="14" customFormat="1" x14ac:dyDescent="0.25">
      <c r="A14" s="14" t="s">
        <v>538</v>
      </c>
      <c r="B14" s="14">
        <v>3.5200999999999998</v>
      </c>
      <c r="C14" s="14">
        <v>4.9170999999999996</v>
      </c>
      <c r="D14" s="14">
        <v>3.5219</v>
      </c>
      <c r="E14" s="14">
        <v>0.25419999999999998</v>
      </c>
      <c r="F14" s="24"/>
      <c r="G14" s="14">
        <f t="shared" si="0"/>
        <v>1.8000000000002458E-3</v>
      </c>
      <c r="H14" s="14">
        <f t="shared" si="1"/>
        <v>1.3951999999999996</v>
      </c>
      <c r="I14" s="15">
        <f t="shared" si="2"/>
        <v>8.5733328075647975E-4</v>
      </c>
      <c r="J14" s="15">
        <f t="shared" si="3"/>
        <v>9.7203319813659832E-6</v>
      </c>
      <c r="K14" s="15">
        <f t="shared" si="6"/>
        <v>2.0590903247193608E-7</v>
      </c>
      <c r="L14" s="15">
        <f t="shared" si="4"/>
        <v>9.6818427068304352E-6</v>
      </c>
      <c r="M14" s="15">
        <f t="shared" si="5"/>
        <v>0.53788015037939518</v>
      </c>
      <c r="N14" s="14">
        <f>AVERAGE(M14:M16)</f>
        <v>0.51022892384837781</v>
      </c>
    </row>
    <row r="15" spans="1:15" s="14" customFormat="1" x14ac:dyDescent="0.25">
      <c r="A15" s="14" t="s">
        <v>539</v>
      </c>
      <c r="B15" s="14">
        <v>3.4973999999999998</v>
      </c>
      <c r="C15" s="14">
        <v>4.8259999999999996</v>
      </c>
      <c r="D15" s="14">
        <v>3.4994999999999998</v>
      </c>
      <c r="E15" s="14">
        <v>0.3075</v>
      </c>
      <c r="F15" s="24"/>
      <c r="G15" s="14">
        <f t="shared" si="0"/>
        <v>2.0999999999999908E-3</v>
      </c>
      <c r="H15" s="14">
        <f t="shared" si="1"/>
        <v>1.3264999999999998</v>
      </c>
      <c r="I15" s="15">
        <f t="shared" si="2"/>
        <v>8.1511797371234987E-4</v>
      </c>
      <c r="J15" s="15">
        <f t="shared" si="3"/>
        <v>9.241700382226189E-6</v>
      </c>
      <c r="K15" s="15">
        <f t="shared" si="6"/>
        <v>2.3681857229454611E-7</v>
      </c>
      <c r="L15" s="15">
        <f t="shared" si="4"/>
        <v>1.1135209269289559E-5</v>
      </c>
      <c r="M15" s="15">
        <f t="shared" si="5"/>
        <v>0.53024806044236228</v>
      </c>
      <c r="N15" s="14">
        <f>_xlfn.STDEV.P(M14:M16)</f>
        <v>3.3851733973844396E-2</v>
      </c>
    </row>
    <row r="16" spans="1:15" s="14" customFormat="1" x14ac:dyDescent="0.25">
      <c r="A16" s="14" t="s">
        <v>540</v>
      </c>
      <c r="B16" s="14">
        <v>3.5238999999999998</v>
      </c>
      <c r="C16" s="14">
        <v>4.6538000000000004</v>
      </c>
      <c r="D16" s="14">
        <v>3.5265</v>
      </c>
      <c r="E16" s="14">
        <v>0.39079999999999998</v>
      </c>
      <c r="F16" s="24"/>
      <c r="G16" s="14">
        <f t="shared" si="0"/>
        <v>2.6000000000001577E-3</v>
      </c>
      <c r="H16" s="14">
        <f t="shared" si="1"/>
        <v>1.1273000000000004</v>
      </c>
      <c r="I16" s="15">
        <f t="shared" si="2"/>
        <v>6.927120179162702E-4</v>
      </c>
      <c r="J16" s="15">
        <f t="shared" si="3"/>
        <v>7.8538777541527233E-6</v>
      </c>
      <c r="K16" s="15">
        <f t="shared" si="6"/>
        <v>2.5577461886024035E-7</v>
      </c>
      <c r="L16" s="15">
        <f t="shared" si="4"/>
        <v>1.2026522578808502E-5</v>
      </c>
      <c r="M16" s="15">
        <f t="shared" si="5"/>
        <v>0.46255856072337587</v>
      </c>
    </row>
    <row r="17" spans="5:14" s="16" customFormat="1" x14ac:dyDescent="0.25">
      <c r="F17" s="24"/>
      <c r="G17" s="16">
        <f t="shared" si="0"/>
        <v>0</v>
      </c>
      <c r="H17" s="16">
        <f t="shared" si="1"/>
        <v>0</v>
      </c>
      <c r="I17" s="17">
        <f t="shared" si="2"/>
        <v>0</v>
      </c>
      <c r="J17" s="17">
        <f t="shared" si="3"/>
        <v>0</v>
      </c>
      <c r="K17" s="17">
        <f t="shared" si="6"/>
        <v>0</v>
      </c>
      <c r="L17" s="17">
        <f t="shared" si="4"/>
        <v>0</v>
      </c>
      <c r="M17" s="17" t="e">
        <f t="shared" si="5"/>
        <v>#DIV/0!</v>
      </c>
      <c r="N17" s="20" t="e">
        <f>AVERAGE(M17:M19)</f>
        <v>#DIV/0!</v>
      </c>
    </row>
    <row r="18" spans="5:14" s="16" customFormat="1" x14ac:dyDescent="0.25">
      <c r="F18" s="24"/>
      <c r="G18" s="16">
        <f t="shared" si="0"/>
        <v>0</v>
      </c>
      <c r="H18" s="16">
        <f t="shared" si="1"/>
        <v>0</v>
      </c>
      <c r="I18" s="17">
        <f t="shared" si="2"/>
        <v>0</v>
      </c>
      <c r="J18" s="17">
        <f t="shared" si="3"/>
        <v>0</v>
      </c>
      <c r="K18" s="17">
        <f t="shared" si="6"/>
        <v>0</v>
      </c>
      <c r="L18" s="17">
        <f t="shared" si="4"/>
        <v>0</v>
      </c>
      <c r="M18" s="17" t="e">
        <f t="shared" si="5"/>
        <v>#DIV/0!</v>
      </c>
      <c r="N18" s="20" t="e">
        <f>_xlfn.STDEV.P(M17:M19)</f>
        <v>#DIV/0!</v>
      </c>
    </row>
    <row r="19" spans="5:14" s="16" customFormat="1" x14ac:dyDescent="0.25">
      <c r="E19" s="30"/>
      <c r="F19" s="38"/>
      <c r="G19" s="34">
        <f t="shared" si="0"/>
        <v>0</v>
      </c>
      <c r="H19" s="16">
        <f t="shared" si="1"/>
        <v>0</v>
      </c>
      <c r="I19" s="17">
        <f t="shared" si="2"/>
        <v>0</v>
      </c>
      <c r="J19" s="17">
        <f t="shared" si="3"/>
        <v>0</v>
      </c>
      <c r="K19" s="17">
        <f t="shared" si="6"/>
        <v>0</v>
      </c>
      <c r="L19" s="17">
        <f t="shared" si="4"/>
        <v>0</v>
      </c>
      <c r="M19" s="17" t="e">
        <f t="shared" si="5"/>
        <v>#DIV/0!</v>
      </c>
    </row>
    <row r="20" spans="5:14" s="29" customFormat="1" x14ac:dyDescent="0.25">
      <c r="E20" s="31"/>
      <c r="F20" s="38"/>
      <c r="G20" s="35">
        <f t="shared" si="0"/>
        <v>0</v>
      </c>
      <c r="H20" s="29">
        <f t="shared" si="1"/>
        <v>0</v>
      </c>
      <c r="I20" s="29">
        <f t="shared" si="2"/>
        <v>0</v>
      </c>
      <c r="J20" s="29">
        <f t="shared" si="3"/>
        <v>0</v>
      </c>
      <c r="K20" s="29">
        <f t="shared" si="6"/>
        <v>0</v>
      </c>
      <c r="L20" s="29">
        <f t="shared" si="4"/>
        <v>0</v>
      </c>
      <c r="M20" s="29" t="e">
        <f t="shared" si="5"/>
        <v>#DIV/0!</v>
      </c>
      <c r="N20" s="39" t="e">
        <f>AVERAGE(M20:M22)</f>
        <v>#DIV/0!</v>
      </c>
    </row>
    <row r="21" spans="5:14" s="29" customFormat="1" x14ac:dyDescent="0.25">
      <c r="E21" s="31"/>
      <c r="F21" s="38"/>
      <c r="G21" s="35">
        <f t="shared" si="0"/>
        <v>0</v>
      </c>
      <c r="H21" s="29">
        <f t="shared" si="1"/>
        <v>0</v>
      </c>
      <c r="I21" s="29">
        <f t="shared" si="2"/>
        <v>0</v>
      </c>
      <c r="J21" s="29">
        <f t="shared" si="3"/>
        <v>0</v>
      </c>
      <c r="K21" s="29">
        <f t="shared" si="6"/>
        <v>0</v>
      </c>
      <c r="L21" s="29">
        <f t="shared" si="4"/>
        <v>0</v>
      </c>
      <c r="M21" s="29" t="e">
        <f t="shared" si="5"/>
        <v>#DIV/0!</v>
      </c>
      <c r="N21" s="39" t="e">
        <f>_xlfn.STDEV.P(M20:M22)</f>
        <v>#DIV/0!</v>
      </c>
    </row>
    <row r="22" spans="5:14" s="29" customFormat="1" x14ac:dyDescent="0.25">
      <c r="E22" s="31"/>
      <c r="F22" s="38"/>
      <c r="G22" s="35">
        <f t="shared" si="0"/>
        <v>0</v>
      </c>
      <c r="H22" s="29">
        <f t="shared" si="1"/>
        <v>0</v>
      </c>
      <c r="I22" s="29">
        <f t="shared" si="2"/>
        <v>0</v>
      </c>
      <c r="J22" s="29">
        <f t="shared" si="3"/>
        <v>0</v>
      </c>
      <c r="K22" s="29">
        <f t="shared" si="6"/>
        <v>0</v>
      </c>
      <c r="L22" s="29">
        <f t="shared" si="4"/>
        <v>0</v>
      </c>
      <c r="M22" s="29" t="e">
        <f t="shared" si="5"/>
        <v>#DIV/0!</v>
      </c>
    </row>
    <row r="23" spans="5:14" s="27" customFormat="1" x14ac:dyDescent="0.25">
      <c r="E23" s="32"/>
      <c r="F23" s="38"/>
      <c r="G23" s="36">
        <f t="shared" si="0"/>
        <v>0</v>
      </c>
      <c r="H23" s="27">
        <f t="shared" si="1"/>
        <v>0</v>
      </c>
      <c r="I23" s="27">
        <f t="shared" si="2"/>
        <v>0</v>
      </c>
      <c r="J23" s="27">
        <f t="shared" si="3"/>
        <v>0</v>
      </c>
      <c r="K23" s="27">
        <f t="shared" si="6"/>
        <v>0</v>
      </c>
      <c r="L23" s="27">
        <f t="shared" si="4"/>
        <v>0</v>
      </c>
      <c r="M23" s="27" t="e">
        <f t="shared" si="5"/>
        <v>#DIV/0!</v>
      </c>
      <c r="N23" s="40" t="e">
        <f>AVERAGE(M23:M25)</f>
        <v>#DIV/0!</v>
      </c>
    </row>
    <row r="24" spans="5:14" s="27" customFormat="1" x14ac:dyDescent="0.25">
      <c r="E24" s="32"/>
      <c r="F24" s="38"/>
      <c r="G24" s="36">
        <f t="shared" si="0"/>
        <v>0</v>
      </c>
      <c r="H24" s="27">
        <f t="shared" si="1"/>
        <v>0</v>
      </c>
      <c r="I24" s="27">
        <f t="shared" si="2"/>
        <v>0</v>
      </c>
      <c r="J24" s="27">
        <f t="shared" si="3"/>
        <v>0</v>
      </c>
      <c r="K24" s="27">
        <f t="shared" si="6"/>
        <v>0</v>
      </c>
      <c r="L24" s="27">
        <f t="shared" si="4"/>
        <v>0</v>
      </c>
      <c r="M24" s="27" t="e">
        <f t="shared" si="5"/>
        <v>#DIV/0!</v>
      </c>
      <c r="N24" s="40" t="e">
        <f>_xlfn.STDEV.P(M23:M25)</f>
        <v>#DIV/0!</v>
      </c>
    </row>
    <row r="25" spans="5:14" s="27" customFormat="1" x14ac:dyDescent="0.25">
      <c r="E25" s="32"/>
      <c r="F25" s="38"/>
      <c r="G25" s="36">
        <f t="shared" si="0"/>
        <v>0</v>
      </c>
      <c r="H25" s="27">
        <f t="shared" si="1"/>
        <v>0</v>
      </c>
      <c r="I25" s="27">
        <f t="shared" si="2"/>
        <v>0</v>
      </c>
      <c r="J25" s="27">
        <f t="shared" si="3"/>
        <v>0</v>
      </c>
      <c r="K25" s="27">
        <f t="shared" si="6"/>
        <v>0</v>
      </c>
      <c r="L25" s="27">
        <f t="shared" si="4"/>
        <v>0</v>
      </c>
      <c r="M25" s="27" t="e">
        <f t="shared" si="5"/>
        <v>#DIV/0!</v>
      </c>
    </row>
    <row r="26" spans="5:14" s="43" customFormat="1" x14ac:dyDescent="0.25">
      <c r="F26" s="38"/>
      <c r="G26" s="43">
        <f t="shared" si="0"/>
        <v>0</v>
      </c>
      <c r="H26" s="43">
        <f t="shared" si="1"/>
        <v>0</v>
      </c>
      <c r="I26" s="43">
        <f t="shared" si="2"/>
        <v>0</v>
      </c>
      <c r="J26" s="43">
        <f t="shared" si="3"/>
        <v>0</v>
      </c>
      <c r="K26" s="43">
        <f t="shared" si="6"/>
        <v>0</v>
      </c>
      <c r="L26" s="43">
        <f t="shared" si="4"/>
        <v>0</v>
      </c>
      <c r="M26" s="43" t="e">
        <f t="shared" si="5"/>
        <v>#DIV/0!</v>
      </c>
      <c r="N26" s="43" t="e">
        <f>AVERAGE(M26:M28)</f>
        <v>#DIV/0!</v>
      </c>
    </row>
    <row r="27" spans="5:14" s="43" customFormat="1" x14ac:dyDescent="0.25">
      <c r="F27" s="38"/>
      <c r="G27" s="43">
        <f t="shared" si="0"/>
        <v>0</v>
      </c>
      <c r="H27" s="43">
        <f t="shared" si="1"/>
        <v>0</v>
      </c>
      <c r="I27" s="43">
        <f t="shared" si="2"/>
        <v>0</v>
      </c>
      <c r="J27" s="43">
        <f t="shared" si="3"/>
        <v>0</v>
      </c>
      <c r="K27" s="43">
        <f t="shared" si="6"/>
        <v>0</v>
      </c>
      <c r="L27" s="43">
        <f t="shared" si="4"/>
        <v>0</v>
      </c>
      <c r="M27" s="43" t="e">
        <f t="shared" si="5"/>
        <v>#DIV/0!</v>
      </c>
      <c r="N27" s="43" t="e">
        <f>STDEV(M26:M28)</f>
        <v>#DIV/0!</v>
      </c>
    </row>
    <row r="28" spans="5:14" s="43" customFormat="1" x14ac:dyDescent="0.25">
      <c r="F28" s="38"/>
      <c r="G28" s="43">
        <f t="shared" si="0"/>
        <v>0</v>
      </c>
      <c r="H28" s="43">
        <f t="shared" si="1"/>
        <v>0</v>
      </c>
      <c r="I28" s="43">
        <f t="shared" si="2"/>
        <v>0</v>
      </c>
      <c r="J28" s="43">
        <f t="shared" si="3"/>
        <v>0</v>
      </c>
      <c r="K28" s="43">
        <f t="shared" si="6"/>
        <v>0</v>
      </c>
      <c r="L28" s="43">
        <f t="shared" si="4"/>
        <v>0</v>
      </c>
      <c r="M28" s="43" t="e">
        <f t="shared" si="5"/>
        <v>#DIV/0!</v>
      </c>
    </row>
    <row r="29" spans="5:14" s="42" customFormat="1" x14ac:dyDescent="0.25">
      <c r="F29" s="38"/>
      <c r="G29" s="42">
        <f t="shared" si="0"/>
        <v>0</v>
      </c>
      <c r="H29" s="42">
        <f t="shared" si="1"/>
        <v>0</v>
      </c>
      <c r="I29" s="42">
        <f t="shared" si="2"/>
        <v>0</v>
      </c>
      <c r="J29" s="42">
        <f t="shared" si="3"/>
        <v>0</v>
      </c>
      <c r="K29" s="42">
        <f t="shared" si="6"/>
        <v>0</v>
      </c>
      <c r="L29" s="42">
        <f t="shared" si="4"/>
        <v>0</v>
      </c>
      <c r="M29" s="42" t="e">
        <f t="shared" si="5"/>
        <v>#DIV/0!</v>
      </c>
      <c r="N29" s="42" t="e">
        <f>AVERAGE(M29:M31)</f>
        <v>#DIV/0!</v>
      </c>
    </row>
    <row r="30" spans="5:14" s="42" customFormat="1" x14ac:dyDescent="0.25">
      <c r="F30" s="38"/>
      <c r="G30" s="42">
        <f t="shared" si="0"/>
        <v>0</v>
      </c>
      <c r="H30" s="42">
        <f t="shared" si="1"/>
        <v>0</v>
      </c>
      <c r="I30" s="42">
        <f t="shared" si="2"/>
        <v>0</v>
      </c>
      <c r="J30" s="42">
        <f t="shared" si="3"/>
        <v>0</v>
      </c>
      <c r="K30" s="42">
        <f t="shared" si="6"/>
        <v>0</v>
      </c>
      <c r="L30" s="42">
        <f t="shared" si="4"/>
        <v>0</v>
      </c>
      <c r="M30" s="42" t="e">
        <f t="shared" si="5"/>
        <v>#DIV/0!</v>
      </c>
      <c r="N30" s="42" t="e">
        <f>STDEV(M29:M31)</f>
        <v>#DIV/0!</v>
      </c>
    </row>
    <row r="31" spans="5:14" s="42" customFormat="1" x14ac:dyDescent="0.25">
      <c r="F31" s="38"/>
      <c r="G31" s="42">
        <f t="shared" si="0"/>
        <v>0</v>
      </c>
      <c r="H31" s="42">
        <f t="shared" si="1"/>
        <v>0</v>
      </c>
      <c r="I31" s="42">
        <f t="shared" si="2"/>
        <v>0</v>
      </c>
      <c r="J31" s="42">
        <f t="shared" si="3"/>
        <v>0</v>
      </c>
      <c r="K31" s="42">
        <f t="shared" si="6"/>
        <v>0</v>
      </c>
      <c r="L31" s="42">
        <f t="shared" si="4"/>
        <v>0</v>
      </c>
      <c r="M31" s="42" t="e">
        <f t="shared" si="5"/>
        <v>#DIV/0!</v>
      </c>
    </row>
  </sheetData>
  <phoneticPr fontId="5" type="noConversion"/>
  <pageMargins left="0.7" right="0.7" top="0.75" bottom="0.75" header="0.3" footer="0.3"/>
  <pageSetup paperSize="0" orientation="portrait" horizontalDpi="0" verticalDpi="0" copie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8991EC-5025-4C3B-B593-EEC7F4D3C4C9}">
  <dimension ref="A1:O19"/>
  <sheetViews>
    <sheetView topLeftCell="A4" zoomScale="140" zoomScaleNormal="140" workbookViewId="0">
      <pane xSplit="1" topLeftCell="G1" activePane="topRight" state="frozen"/>
      <selection pane="topRight" activeCell="N18" sqref="N18"/>
    </sheetView>
  </sheetViews>
  <sheetFormatPr defaultRowHeight="15" x14ac:dyDescent="0.25"/>
  <cols>
    <col min="1" max="1" width="18.42578125" customWidth="1"/>
    <col min="2" max="2" width="18" customWidth="1"/>
    <col min="3" max="3" width="20.28515625" customWidth="1"/>
    <col min="4" max="4" width="17" customWidth="1"/>
    <col min="5" max="5" width="15.85546875" customWidth="1"/>
    <col min="6" max="6" width="21.5703125" customWidth="1"/>
    <col min="7" max="7" width="12.42578125" customWidth="1"/>
    <col min="8" max="8" width="22" customWidth="1"/>
    <col min="11" max="11" width="19.28515625" customWidth="1"/>
    <col min="12" max="12" width="19.140625" customWidth="1"/>
    <col min="13" max="13" width="25.7109375" customWidth="1"/>
    <col min="14" max="14" width="17.85546875" customWidth="1"/>
  </cols>
  <sheetData>
    <row r="1" spans="1:15" ht="22.5" customHeight="1" x14ac:dyDescent="0.25">
      <c r="A1" s="1" t="s">
        <v>2</v>
      </c>
      <c r="B1" s="2" t="s">
        <v>12</v>
      </c>
      <c r="C1" s="2" t="s">
        <v>1</v>
      </c>
      <c r="D1" s="2" t="s">
        <v>0</v>
      </c>
      <c r="E1" s="2" t="s">
        <v>7</v>
      </c>
      <c r="F1" s="3" t="s">
        <v>3</v>
      </c>
      <c r="G1" s="4" t="s">
        <v>4</v>
      </c>
      <c r="H1" s="4" t="s">
        <v>17</v>
      </c>
      <c r="I1" s="4" t="s">
        <v>5</v>
      </c>
      <c r="J1" s="4" t="s">
        <v>6</v>
      </c>
      <c r="K1" s="4" t="s">
        <v>8</v>
      </c>
      <c r="L1" s="4" t="s">
        <v>9</v>
      </c>
      <c r="M1" s="4" t="s">
        <v>10</v>
      </c>
      <c r="N1" s="19" t="s">
        <v>35</v>
      </c>
      <c r="O1" s="18"/>
    </row>
    <row r="2" spans="1:15" s="5" customFormat="1" x14ac:dyDescent="0.25">
      <c r="A2" s="41" t="s">
        <v>126</v>
      </c>
      <c r="B2" s="5">
        <v>3.4782999999999999</v>
      </c>
      <c r="C2" s="5">
        <v>4.6212999999999997</v>
      </c>
      <c r="D2" s="5">
        <v>3.4836999999999998</v>
      </c>
      <c r="E2" s="5">
        <v>0.73060000000000003</v>
      </c>
      <c r="F2" s="21" t="s">
        <v>16</v>
      </c>
      <c r="G2" s="5">
        <f>D2-B2</f>
        <v>5.3999999999998494E-3</v>
      </c>
      <c r="H2" s="5">
        <f>C2-B2-G2</f>
        <v>1.1375999999999999</v>
      </c>
      <c r="I2" s="6">
        <f>(H2*$F$3)/100</f>
        <v>1.9416556799999998E-4</v>
      </c>
      <c r="J2" s="6">
        <f>I2/$F$9</f>
        <v>2.2014236734693876E-6</v>
      </c>
      <c r="K2" s="6">
        <f>E2*J2/12</f>
        <v>1.3403001131972789E-7</v>
      </c>
      <c r="L2" s="6">
        <f>K2*$F$7</f>
        <v>6.3020911322536057E-6</v>
      </c>
      <c r="M2" s="6">
        <f>(L2/G2)*100</f>
        <v>0.11670539133803298</v>
      </c>
      <c r="N2" s="5">
        <f>AVERAGE(M2:M4)</f>
        <v>0.1125889364180262</v>
      </c>
    </row>
    <row r="3" spans="1:15" s="5" customFormat="1" x14ac:dyDescent="0.25">
      <c r="A3" s="41" t="s">
        <v>127</v>
      </c>
      <c r="B3" s="5">
        <v>3.5695999999999999</v>
      </c>
      <c r="C3" s="5">
        <v>4.8263400000000001</v>
      </c>
      <c r="D3" s="5">
        <v>3.5745</v>
      </c>
      <c r="E3" s="5">
        <v>0.5544</v>
      </c>
      <c r="F3" s="22">
        <v>1.7068E-2</v>
      </c>
      <c r="G3" s="5">
        <f t="shared" ref="G3:G19" si="0">D3-B3</f>
        <v>4.9000000000001265E-3</v>
      </c>
      <c r="H3" s="5">
        <f t="shared" ref="H3:H19" si="1">C3-B3-G3</f>
        <v>1.2518400000000001</v>
      </c>
      <c r="I3" s="6">
        <f t="shared" ref="I3:I19" si="2">(H3*$F$3)/100</f>
        <v>2.1366405120000002E-4</v>
      </c>
      <c r="J3" s="6">
        <f t="shared" ref="J3:J19" si="3">I3/$F$9</f>
        <v>2.4224949115646258E-6</v>
      </c>
      <c r="K3" s="6">
        <f t="shared" ref="K3:K19" si="4">E3*J3/12</f>
        <v>1.1191926491428571E-7</v>
      </c>
      <c r="L3" s="6">
        <f t="shared" ref="L3:L19" si="5">K3*$F$7</f>
        <v>5.2624438362697148E-6</v>
      </c>
      <c r="M3" s="6">
        <f t="shared" ref="M3:M19" si="6">(L3/G3)*100</f>
        <v>0.10739681298509345</v>
      </c>
      <c r="N3" s="5">
        <f>_xlfn.STDEV.P(M2:M4)</f>
        <v>3.8755820896547387E-3</v>
      </c>
    </row>
    <row r="4" spans="1:15" s="5" customFormat="1" x14ac:dyDescent="0.25">
      <c r="A4" s="41" t="s">
        <v>128</v>
      </c>
      <c r="B4" s="5">
        <v>3.5327999999999999</v>
      </c>
      <c r="C4" s="5">
        <v>4.7847</v>
      </c>
      <c r="D4" s="5">
        <v>3.5375000000000001</v>
      </c>
      <c r="E4" s="5">
        <v>0.56489999999999996</v>
      </c>
      <c r="F4" s="23"/>
      <c r="G4" s="5">
        <f t="shared" si="0"/>
        <v>4.7000000000001485E-3</v>
      </c>
      <c r="H4" s="5">
        <f t="shared" si="1"/>
        <v>1.2471999999999999</v>
      </c>
      <c r="I4" s="6">
        <f t="shared" si="2"/>
        <v>2.1287209599999999E-4</v>
      </c>
      <c r="J4" s="6">
        <f t="shared" si="3"/>
        <v>2.4135158276643989E-6</v>
      </c>
      <c r="K4" s="6">
        <f t="shared" si="4"/>
        <v>1.1361625758730157E-7</v>
      </c>
      <c r="L4" s="6">
        <f t="shared" si="5"/>
        <v>5.3422364317549198E-6</v>
      </c>
      <c r="M4" s="6">
        <f t="shared" si="6"/>
        <v>0.11366460493095215</v>
      </c>
      <c r="N4" s="7"/>
    </row>
    <row r="5" spans="1:15" s="8" customFormat="1" x14ac:dyDescent="0.25">
      <c r="A5" s="8" t="s">
        <v>66</v>
      </c>
      <c r="B5" s="8">
        <v>3.633</v>
      </c>
      <c r="C5" s="8">
        <v>4.9740000000000002</v>
      </c>
      <c r="D5" s="8">
        <v>3.637</v>
      </c>
      <c r="E5" s="8">
        <v>0.61299999999999999</v>
      </c>
      <c r="F5" s="24"/>
      <c r="G5" s="8">
        <f t="shared" si="0"/>
        <v>4.0000000000000036E-3</v>
      </c>
      <c r="H5" s="8">
        <f t="shared" si="1"/>
        <v>1.3370000000000002</v>
      </c>
      <c r="I5" s="9">
        <f t="shared" si="2"/>
        <v>2.2819916000000001E-4</v>
      </c>
      <c r="J5" s="9">
        <f t="shared" si="3"/>
        <v>2.5872920634920634E-6</v>
      </c>
      <c r="K5" s="9">
        <f t="shared" si="4"/>
        <v>1.321675029100529E-7</v>
      </c>
      <c r="L5" s="9">
        <f t="shared" si="5"/>
        <v>6.2145159868306883E-6</v>
      </c>
      <c r="M5" s="9">
        <f t="shared" si="6"/>
        <v>0.15536289967076705</v>
      </c>
      <c r="N5" s="8">
        <f>AVERAGE(M5:M7)</f>
        <v>0.14441581738043119</v>
      </c>
    </row>
    <row r="6" spans="1:15" s="8" customFormat="1" x14ac:dyDescent="0.25">
      <c r="A6" s="8" t="s">
        <v>67</v>
      </c>
      <c r="B6" s="8">
        <v>3.5962999999999998</v>
      </c>
      <c r="C6" s="8">
        <v>4.8052000000000001</v>
      </c>
      <c r="D6" s="8">
        <v>3.6012</v>
      </c>
      <c r="E6" s="8">
        <v>0.73809999999999998</v>
      </c>
      <c r="F6" s="23" t="s">
        <v>13</v>
      </c>
      <c r="G6" s="8">
        <f t="shared" si="0"/>
        <v>4.9000000000001265E-3</v>
      </c>
      <c r="H6" s="8">
        <f t="shared" si="1"/>
        <v>1.2040000000000002</v>
      </c>
      <c r="I6" s="9">
        <f t="shared" si="2"/>
        <v>2.0549872000000003E-4</v>
      </c>
      <c r="J6" s="9">
        <f t="shared" si="3"/>
        <v>2.3299174603174605E-6</v>
      </c>
      <c r="K6" s="9">
        <f t="shared" si="4"/>
        <v>1.4330933978835981E-7</v>
      </c>
      <c r="L6" s="9">
        <f t="shared" si="5"/>
        <v>6.7384051568486789E-6</v>
      </c>
      <c r="M6" s="9">
        <f t="shared" si="6"/>
        <v>0.137518472588745</v>
      </c>
      <c r="N6" s="8">
        <f>_xlfn.STDEV.P(M5:M7)</f>
        <v>7.8275655997411854E-3</v>
      </c>
    </row>
    <row r="7" spans="1:15" s="8" customFormat="1" x14ac:dyDescent="0.25">
      <c r="A7" s="8" t="s">
        <v>68</v>
      </c>
      <c r="B7" s="8">
        <v>3.5708000000000002</v>
      </c>
      <c r="C7" s="8">
        <v>4.8880999999999997</v>
      </c>
      <c r="D7" s="8">
        <v>3.5756000000000001</v>
      </c>
      <c r="E7" s="8">
        <v>0.67700000000000005</v>
      </c>
      <c r="F7" s="24">
        <v>47.02</v>
      </c>
      <c r="G7" s="8">
        <f t="shared" si="0"/>
        <v>4.7999999999999154E-3</v>
      </c>
      <c r="H7" s="8">
        <f t="shared" si="1"/>
        <v>1.3124999999999996</v>
      </c>
      <c r="I7" s="9">
        <f t="shared" si="2"/>
        <v>2.2401749999999992E-4</v>
      </c>
      <c r="J7" s="9">
        <f t="shared" si="3"/>
        <v>2.5398809523809513E-6</v>
      </c>
      <c r="K7" s="9">
        <f t="shared" si="4"/>
        <v>1.4329161706349203E-7</v>
      </c>
      <c r="L7" s="9">
        <f t="shared" si="5"/>
        <v>6.7375718343253951E-6</v>
      </c>
      <c r="M7" s="9">
        <f t="shared" si="6"/>
        <v>0.14036607988178154</v>
      </c>
    </row>
    <row r="8" spans="1:15" s="10" customFormat="1" x14ac:dyDescent="0.25">
      <c r="A8" s="10" t="s">
        <v>69</v>
      </c>
      <c r="B8" s="10">
        <v>3.55</v>
      </c>
      <c r="C8" s="10">
        <v>4.7851999999999997</v>
      </c>
      <c r="D8" s="10">
        <v>3.5539000000000001</v>
      </c>
      <c r="E8" s="10">
        <v>7.9299999999999995E-2</v>
      </c>
      <c r="F8" s="23" t="s">
        <v>14</v>
      </c>
      <c r="G8" s="10">
        <f t="shared" si="0"/>
        <v>3.9000000000002366E-3</v>
      </c>
      <c r="H8" s="10">
        <f t="shared" si="1"/>
        <v>1.2312999999999996</v>
      </c>
      <c r="I8" s="11">
        <f t="shared" si="2"/>
        <v>2.1015828399999993E-4</v>
      </c>
      <c r="J8" s="11">
        <f t="shared" si="3"/>
        <v>2.3827469841269832E-6</v>
      </c>
      <c r="K8" s="11">
        <f t="shared" si="4"/>
        <v>1.5745986320105814E-8</v>
      </c>
      <c r="L8" s="11">
        <f t="shared" si="5"/>
        <v>7.4037627677137539E-7</v>
      </c>
      <c r="M8" s="11">
        <f t="shared" si="6"/>
        <v>1.898400709670078E-2</v>
      </c>
      <c r="N8" s="5">
        <f>AVERAGE(M8:M10)</f>
        <v>2.0970108185409553E-2</v>
      </c>
    </row>
    <row r="9" spans="1:15" s="10" customFormat="1" x14ac:dyDescent="0.25">
      <c r="A9" s="10" t="s">
        <v>70</v>
      </c>
      <c r="B9" s="10">
        <v>3.5333000000000001</v>
      </c>
      <c r="C9" s="10">
        <v>4.7268999999999997</v>
      </c>
      <c r="D9" s="10">
        <v>3.5371000000000001</v>
      </c>
      <c r="E9" s="10">
        <v>8.9800000000000005E-2</v>
      </c>
      <c r="F9" s="25">
        <v>88.2</v>
      </c>
      <c r="G9" s="10">
        <f t="shared" si="0"/>
        <v>3.8000000000000256E-3</v>
      </c>
      <c r="H9" s="10">
        <f t="shared" si="1"/>
        <v>1.1897999999999995</v>
      </c>
      <c r="I9" s="11">
        <f t="shared" si="2"/>
        <v>2.030750639999999E-4</v>
      </c>
      <c r="J9" s="11">
        <f t="shared" si="3"/>
        <v>2.3024383673469376E-6</v>
      </c>
      <c r="K9" s="11">
        <f t="shared" si="4"/>
        <v>1.7229913782312918E-8</v>
      </c>
      <c r="L9" s="11">
        <f t="shared" si="5"/>
        <v>8.1015054604435346E-7</v>
      </c>
      <c r="M9" s="11">
        <f t="shared" si="6"/>
        <v>2.1319751211693369E-2</v>
      </c>
      <c r="N9" s="5">
        <f>_xlfn.STDEV.P(M8:M10)</f>
        <v>1.4994268650026193E-3</v>
      </c>
    </row>
    <row r="10" spans="1:15" s="10" customFormat="1" x14ac:dyDescent="0.25">
      <c r="A10" s="10" t="s">
        <v>71</v>
      </c>
      <c r="B10" s="10">
        <v>3.5122</v>
      </c>
      <c r="C10" s="10">
        <v>4.7861000000000002</v>
      </c>
      <c r="D10" s="10">
        <v>3.516</v>
      </c>
      <c r="E10" s="10">
        <v>8.9200000000000002E-2</v>
      </c>
      <c r="F10" s="23" t="s">
        <v>15</v>
      </c>
      <c r="G10" s="10">
        <f t="shared" si="0"/>
        <v>3.8000000000000256E-3</v>
      </c>
      <c r="H10" s="10">
        <f t="shared" si="1"/>
        <v>1.2701000000000002</v>
      </c>
      <c r="I10" s="11">
        <f t="shared" si="2"/>
        <v>2.1678066800000004E-4</v>
      </c>
      <c r="J10" s="11">
        <f t="shared" si="3"/>
        <v>2.4578307029478462E-6</v>
      </c>
      <c r="K10" s="11">
        <f t="shared" si="4"/>
        <v>1.8269874891912323E-8</v>
      </c>
      <c r="L10" s="11">
        <f t="shared" si="5"/>
        <v>8.5904951741771748E-7</v>
      </c>
      <c r="M10" s="11">
        <f t="shared" si="6"/>
        <v>2.2606566247834518E-2</v>
      </c>
    </row>
    <row r="11" spans="1:15" s="12" customFormat="1" x14ac:dyDescent="0.25">
      <c r="A11" s="12" t="s">
        <v>63</v>
      </c>
      <c r="B11" s="12">
        <v>3.492</v>
      </c>
      <c r="C11" s="12">
        <v>4.5578000000000003</v>
      </c>
      <c r="D11" s="12">
        <v>3.4962</v>
      </c>
      <c r="E11" s="12">
        <v>7.8799999999999995E-2</v>
      </c>
      <c r="F11" s="22">
        <v>6.0220000000000003E+23</v>
      </c>
      <c r="G11" s="12">
        <f t="shared" si="0"/>
        <v>4.1999999999999815E-3</v>
      </c>
      <c r="H11" s="12">
        <f t="shared" si="1"/>
        <v>1.0616000000000003</v>
      </c>
      <c r="I11" s="13">
        <f t="shared" si="2"/>
        <v>1.8119388800000004E-4</v>
      </c>
      <c r="J11" s="13">
        <f t="shared" si="3"/>
        <v>2.0543524716553293E-6</v>
      </c>
      <c r="K11" s="13">
        <f t="shared" si="4"/>
        <v>1.3490247897203329E-8</v>
      </c>
      <c r="L11" s="13">
        <f t="shared" si="5"/>
        <v>6.3431145612650051E-7</v>
      </c>
      <c r="M11" s="13">
        <f t="shared" si="6"/>
        <v>1.5102653717297699E-2</v>
      </c>
      <c r="N11" s="12">
        <f>AVERAGE(M11:M13)</f>
        <v>1.6553493087495461E-2</v>
      </c>
    </row>
    <row r="12" spans="1:15" s="12" customFormat="1" x14ac:dyDescent="0.25">
      <c r="A12" s="12" t="s">
        <v>64</v>
      </c>
      <c r="B12" s="12">
        <v>3.5569000000000002</v>
      </c>
      <c r="C12" s="12">
        <v>4.6889000000000003</v>
      </c>
      <c r="D12" s="12">
        <v>3.5613999999999999</v>
      </c>
      <c r="E12" s="12">
        <v>9.1999999999999998E-2</v>
      </c>
      <c r="F12" s="24"/>
      <c r="G12" s="12">
        <f t="shared" si="0"/>
        <v>4.4999999999997264E-3</v>
      </c>
      <c r="H12" s="12">
        <f t="shared" si="1"/>
        <v>1.1275000000000004</v>
      </c>
      <c r="I12" s="13">
        <f t="shared" si="2"/>
        <v>1.9244170000000006E-4</v>
      </c>
      <c r="J12" s="13">
        <f t="shared" si="3"/>
        <v>2.1818786848072567E-6</v>
      </c>
      <c r="K12" s="13">
        <f t="shared" si="4"/>
        <v>1.6727736583522302E-8</v>
      </c>
      <c r="L12" s="13">
        <f t="shared" si="5"/>
        <v>7.8653817415721873E-7</v>
      </c>
      <c r="M12" s="13">
        <f t="shared" si="6"/>
        <v>1.7478626092383702E-2</v>
      </c>
      <c r="N12" s="12">
        <f>_xlfn.STDEV.P(M11:M13)</f>
        <v>1.0387770273060429E-3</v>
      </c>
    </row>
    <row r="13" spans="1:15" s="12" customFormat="1" x14ac:dyDescent="0.25">
      <c r="A13" s="12" t="s">
        <v>65</v>
      </c>
      <c r="B13" s="12">
        <v>3.5291000000000001</v>
      </c>
      <c r="C13" s="12">
        <v>4.7778</v>
      </c>
      <c r="D13" s="12">
        <v>3.5337999999999998</v>
      </c>
      <c r="E13" s="12">
        <v>8.5099999999999995E-2</v>
      </c>
      <c r="F13" s="24"/>
      <c r="G13" s="12">
        <f t="shared" si="0"/>
        <v>4.6999999999997044E-3</v>
      </c>
      <c r="H13" s="12">
        <f t="shared" si="1"/>
        <v>1.2440000000000002</v>
      </c>
      <c r="I13" s="13">
        <f t="shared" si="2"/>
        <v>2.1232592000000006E-4</v>
      </c>
      <c r="J13" s="13">
        <f t="shared" si="3"/>
        <v>2.4073233560090711E-6</v>
      </c>
      <c r="K13" s="13">
        <f t="shared" si="4"/>
        <v>1.707193479969766E-8</v>
      </c>
      <c r="L13" s="13">
        <f t="shared" si="5"/>
        <v>8.0272237428178405E-7</v>
      </c>
      <c r="M13" s="13">
        <f t="shared" si="6"/>
        <v>1.7079199452804988E-2</v>
      </c>
    </row>
    <row r="14" spans="1:15" s="14" customFormat="1" x14ac:dyDescent="0.25">
      <c r="A14" s="14" t="s">
        <v>72</v>
      </c>
      <c r="B14" s="14">
        <v>3.6343999999999999</v>
      </c>
      <c r="C14" s="14">
        <v>4.8898000000000001</v>
      </c>
      <c r="D14" s="14">
        <v>3.6385999999999998</v>
      </c>
      <c r="E14" s="14">
        <v>0.45860000000000001</v>
      </c>
      <c r="F14" s="24"/>
      <c r="G14" s="14">
        <f t="shared" si="0"/>
        <v>4.1999999999999815E-3</v>
      </c>
      <c r="H14" s="14">
        <f t="shared" si="1"/>
        <v>1.2512000000000003</v>
      </c>
      <c r="I14" s="15">
        <f t="shared" si="2"/>
        <v>2.1355481600000004E-4</v>
      </c>
      <c r="J14" s="15">
        <f t="shared" si="3"/>
        <v>2.4212564172335606E-6</v>
      </c>
      <c r="K14" s="15">
        <f t="shared" si="4"/>
        <v>9.2532349411942569E-8</v>
      </c>
      <c r="L14" s="15">
        <f t="shared" si="5"/>
        <v>4.3508710693495401E-6</v>
      </c>
      <c r="M14" s="15">
        <f t="shared" si="6"/>
        <v>0.10359216831784665</v>
      </c>
      <c r="N14" s="14">
        <f>AVERAGE(M14:M16)</f>
        <v>8.8412687036548129E-2</v>
      </c>
    </row>
    <row r="15" spans="1:15" s="14" customFormat="1" x14ac:dyDescent="0.25">
      <c r="A15" s="14" t="s">
        <v>73</v>
      </c>
      <c r="B15" s="14">
        <v>3.4822000000000002</v>
      </c>
      <c r="C15" s="14">
        <v>4.7419000000000002</v>
      </c>
      <c r="D15" s="14">
        <v>3.4866000000000001</v>
      </c>
      <c r="E15" s="14">
        <v>0.40460000000000002</v>
      </c>
      <c r="F15" s="24"/>
      <c r="G15" s="14">
        <f t="shared" si="0"/>
        <v>4.3999999999999595E-3</v>
      </c>
      <c r="H15" s="14">
        <f t="shared" si="1"/>
        <v>1.2553000000000001</v>
      </c>
      <c r="I15" s="15">
        <f t="shared" si="2"/>
        <v>2.1425460400000001E-4</v>
      </c>
      <c r="J15" s="15">
        <f t="shared" si="3"/>
        <v>2.4291905215419501E-6</v>
      </c>
      <c r="K15" s="15">
        <f t="shared" si="4"/>
        <v>8.1904207084656086E-8</v>
      </c>
      <c r="L15" s="15">
        <f t="shared" si="5"/>
        <v>3.8511358171205295E-6</v>
      </c>
      <c r="M15" s="15">
        <f t="shared" si="6"/>
        <v>8.7525814025467386E-2</v>
      </c>
      <c r="N15" s="14">
        <f>_xlfn.STDEV.P(M14:M16)</f>
        <v>1.2048261933753156E-2</v>
      </c>
    </row>
    <row r="16" spans="1:15" s="14" customFormat="1" x14ac:dyDescent="0.25">
      <c r="A16" s="14" t="s">
        <v>74</v>
      </c>
      <c r="B16" s="14">
        <v>3.5571000000000002</v>
      </c>
      <c r="C16" s="14">
        <v>5.1589999999999998</v>
      </c>
      <c r="D16" s="14">
        <v>3.5613999999999999</v>
      </c>
      <c r="E16" s="14">
        <v>0.2631</v>
      </c>
      <c r="F16" s="24"/>
      <c r="G16" s="14">
        <f t="shared" si="0"/>
        <v>4.2999999999997485E-3</v>
      </c>
      <c r="H16" s="14">
        <f t="shared" si="1"/>
        <v>1.5975999999999999</v>
      </c>
      <c r="I16" s="15">
        <f t="shared" si="2"/>
        <v>2.7267836799999999E-4</v>
      </c>
      <c r="J16" s="15">
        <f t="shared" si="3"/>
        <v>3.0915914739229022E-6</v>
      </c>
      <c r="K16" s="15">
        <f t="shared" si="4"/>
        <v>6.7783143065759636E-8</v>
      </c>
      <c r="L16" s="15">
        <f t="shared" si="5"/>
        <v>3.1871633869520181E-6</v>
      </c>
      <c r="M16" s="15">
        <f t="shared" si="6"/>
        <v>7.4120078766330338E-2</v>
      </c>
    </row>
    <row r="17" spans="1:14" s="16" customFormat="1" x14ac:dyDescent="0.25">
      <c r="A17" s="16" t="s">
        <v>75</v>
      </c>
      <c r="B17" s="16">
        <v>3.5373999999999999</v>
      </c>
      <c r="C17" s="16">
        <v>4.7969999999999997</v>
      </c>
      <c r="D17" s="16">
        <v>3.5411000000000001</v>
      </c>
      <c r="E17" s="16">
        <v>0.52170000000000005</v>
      </c>
      <c r="F17" s="24"/>
      <c r="G17" s="16">
        <f t="shared" si="0"/>
        <v>3.7000000000002586E-3</v>
      </c>
      <c r="H17" s="16">
        <f t="shared" si="1"/>
        <v>1.2558999999999996</v>
      </c>
      <c r="I17" s="17">
        <f t="shared" si="2"/>
        <v>2.1435701199999993E-4</v>
      </c>
      <c r="J17" s="17">
        <f t="shared" si="3"/>
        <v>2.4303516099773233E-6</v>
      </c>
      <c r="K17" s="17">
        <f t="shared" si="4"/>
        <v>1.0565953624376414E-7</v>
      </c>
      <c r="L17" s="17">
        <f t="shared" si="5"/>
        <v>4.9681113941817897E-6</v>
      </c>
      <c r="M17" s="17">
        <f t="shared" si="6"/>
        <v>0.13427328092382279</v>
      </c>
      <c r="N17" s="20">
        <f>AVERAGE(M17:M19)</f>
        <v>0.1278618618160029</v>
      </c>
    </row>
    <row r="18" spans="1:14" s="16" customFormat="1" x14ac:dyDescent="0.25">
      <c r="A18" s="16" t="s">
        <v>76</v>
      </c>
      <c r="B18" s="16">
        <v>3.5430999999999999</v>
      </c>
      <c r="C18" s="16">
        <v>4.7328000000000001</v>
      </c>
      <c r="D18" s="16">
        <v>3.5474999999999999</v>
      </c>
      <c r="E18" s="16">
        <v>0.63919999999999999</v>
      </c>
      <c r="F18" s="24"/>
      <c r="G18" s="16">
        <f t="shared" si="0"/>
        <v>4.3999999999999595E-3</v>
      </c>
      <c r="H18" s="16">
        <f t="shared" si="1"/>
        <v>1.1853000000000002</v>
      </c>
      <c r="I18" s="17">
        <f t="shared" si="2"/>
        <v>2.0230700400000002E-4</v>
      </c>
      <c r="J18" s="17">
        <f t="shared" si="3"/>
        <v>2.2937302040816328E-6</v>
      </c>
      <c r="K18" s="17">
        <f t="shared" si="4"/>
        <v>1.2217936220408164E-7</v>
      </c>
      <c r="L18" s="17">
        <f t="shared" si="5"/>
        <v>5.7448736108359195E-6</v>
      </c>
      <c r="M18" s="17">
        <f t="shared" si="6"/>
        <v>0.13056530933718119</v>
      </c>
      <c r="N18" s="20">
        <f>_xlfn.STDEV.P(M17:M19)</f>
        <v>6.6205668725144579E-3</v>
      </c>
    </row>
    <row r="19" spans="1:14" s="16" customFormat="1" x14ac:dyDescent="0.25">
      <c r="A19" s="16" t="s">
        <v>77</v>
      </c>
      <c r="B19" s="16">
        <v>3.5339</v>
      </c>
      <c r="C19" s="16">
        <v>4.4846000000000004</v>
      </c>
      <c r="D19" s="16">
        <v>3.5387</v>
      </c>
      <c r="E19" s="16">
        <v>0.79469999999999996</v>
      </c>
      <c r="F19" s="24"/>
      <c r="G19" s="16">
        <f t="shared" si="0"/>
        <v>4.7999999999999154E-3</v>
      </c>
      <c r="H19" s="16">
        <f t="shared" si="1"/>
        <v>0.94590000000000041</v>
      </c>
      <c r="I19" s="17">
        <f t="shared" si="2"/>
        <v>1.6144621200000009E-4</v>
      </c>
      <c r="J19" s="17">
        <f t="shared" si="3"/>
        <v>1.8304559183673479E-6</v>
      </c>
      <c r="K19" s="17">
        <f t="shared" si="4"/>
        <v>1.2122194319387761E-7</v>
      </c>
      <c r="L19" s="17">
        <f t="shared" si="5"/>
        <v>5.6998557689761258E-6</v>
      </c>
      <c r="M19" s="17">
        <f t="shared" si="6"/>
        <v>0.11874699518700473</v>
      </c>
    </row>
  </sheetData>
  <phoneticPr fontId="5" type="noConversion"/>
  <pageMargins left="0.7" right="0.7" top="0.75" bottom="0.75" header="0.3" footer="0.3"/>
  <pageSetup paperSize="9" orientation="portrait" verticalDpi="0" r:id="rId1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7504B3-1176-45D5-99FF-59AFC4208584}">
  <dimension ref="A1:O31"/>
  <sheetViews>
    <sheetView workbookViewId="0">
      <selection activeCell="E11" sqref="E11"/>
    </sheetView>
  </sheetViews>
  <sheetFormatPr defaultRowHeight="15" x14ac:dyDescent="0.25"/>
  <cols>
    <col min="1" max="1" width="14.42578125" customWidth="1"/>
    <col min="2" max="2" width="14.5703125" customWidth="1"/>
    <col min="3" max="3" width="16.85546875" customWidth="1"/>
    <col min="4" max="4" width="13.5703125" customWidth="1"/>
    <col min="5" max="5" width="13" customWidth="1"/>
    <col min="6" max="6" width="19.42578125" bestFit="1" customWidth="1"/>
    <col min="15" max="15" width="12" bestFit="1" customWidth="1"/>
  </cols>
  <sheetData>
    <row r="1" spans="1:15" ht="22.5" customHeight="1" x14ac:dyDescent="0.25">
      <c r="A1" s="1" t="s">
        <v>2</v>
      </c>
      <c r="B1" s="2" t="s">
        <v>12</v>
      </c>
      <c r="C1" s="2" t="s">
        <v>1</v>
      </c>
      <c r="D1" s="2" t="s">
        <v>0</v>
      </c>
      <c r="E1" s="2" t="s">
        <v>7</v>
      </c>
      <c r="F1" s="3" t="s">
        <v>3</v>
      </c>
      <c r="G1" s="4" t="s">
        <v>4</v>
      </c>
      <c r="H1" s="4" t="s">
        <v>17</v>
      </c>
      <c r="I1" s="4" t="s">
        <v>5</v>
      </c>
      <c r="J1" s="4" t="s">
        <v>6</v>
      </c>
      <c r="K1" s="4" t="s">
        <v>8</v>
      </c>
      <c r="L1" s="4" t="s">
        <v>9</v>
      </c>
      <c r="M1" s="4" t="s">
        <v>10</v>
      </c>
      <c r="N1" s="19" t="s">
        <v>35</v>
      </c>
      <c r="O1" s="18"/>
    </row>
    <row r="2" spans="1:15" s="5" customFormat="1" x14ac:dyDescent="0.25">
      <c r="A2" s="5" t="s">
        <v>541</v>
      </c>
      <c r="B2" s="5">
        <v>3.5024999999999999</v>
      </c>
      <c r="C2" s="5">
        <v>4.8143000000000002</v>
      </c>
      <c r="D2" s="5">
        <v>3.5043000000000002</v>
      </c>
      <c r="E2" s="5">
        <v>9.4299999999999995E-2</v>
      </c>
      <c r="F2" s="21" t="s">
        <v>16</v>
      </c>
      <c r="G2" s="5">
        <f>D2-B2</f>
        <v>1.8000000000002458E-3</v>
      </c>
      <c r="H2" s="5">
        <f>C2-B2-G2</f>
        <v>1.31</v>
      </c>
      <c r="I2" s="6">
        <f>(H2*$F$3)/100</f>
        <v>1.4252997076400001E-3</v>
      </c>
      <c r="J2" s="6">
        <f>I2/$F$9</f>
        <v>1.6159860630839004E-5</v>
      </c>
      <c r="K2" s="6">
        <f>(E2*J2)/12</f>
        <v>1.2698957145734316E-7</v>
      </c>
      <c r="L2" s="6">
        <f>K2*$F$7</f>
        <v>5.9710496499242757E-6</v>
      </c>
      <c r="M2" s="44">
        <f>(L2/G2)*100</f>
        <v>0.33172498055130334</v>
      </c>
      <c r="N2" s="5">
        <f>AVERAGE(M2:M4)</f>
        <v>0.35316706289147692</v>
      </c>
      <c r="O2" s="5" t="s">
        <v>325</v>
      </c>
    </row>
    <row r="3" spans="1:15" s="5" customFormat="1" x14ac:dyDescent="0.25">
      <c r="A3" s="5" t="s">
        <v>542</v>
      </c>
      <c r="B3" s="5">
        <v>3.5577999999999999</v>
      </c>
      <c r="C3" s="5">
        <v>4.8981000000000003</v>
      </c>
      <c r="D3" s="5">
        <v>3.5596999999999999</v>
      </c>
      <c r="E3" s="44">
        <v>0.1193</v>
      </c>
      <c r="F3" s="22">
        <v>0.1088015044</v>
      </c>
      <c r="G3" s="5">
        <f t="shared" ref="G3:G31" si="0">D3-B3</f>
        <v>1.9000000000000128E-3</v>
      </c>
      <c r="H3" s="5">
        <f t="shared" ref="H3:H31" si="1">C3-B3-G3</f>
        <v>1.3384000000000005</v>
      </c>
      <c r="I3" s="6">
        <f t="shared" ref="I3:I31" si="2">(H3*$F$3)/100</f>
        <v>1.4561993348896005E-3</v>
      </c>
      <c r="J3" s="6">
        <f t="shared" ref="J3:J31" si="3">I3/$F$9</f>
        <v>1.6510196540698419E-5</v>
      </c>
      <c r="K3" s="6">
        <f>(E3*J3)/12</f>
        <v>1.6413887060877678E-7</v>
      </c>
      <c r="L3" s="6">
        <f t="shared" ref="L3:L31" si="4">K3*$F$7</f>
        <v>7.7178096960246847E-6</v>
      </c>
      <c r="M3" s="44">
        <f t="shared" ref="M3:M31" si="5">(L3/G3)*100</f>
        <v>0.40620051031708593</v>
      </c>
      <c r="N3" s="5">
        <f>_xlfn.STDEV.P(M2:M4)</f>
        <v>3.7728520550943757E-2</v>
      </c>
    </row>
    <row r="4" spans="1:15" s="5" customFormat="1" x14ac:dyDescent="0.25">
      <c r="A4" s="5" t="s">
        <v>543</v>
      </c>
      <c r="B4" s="5">
        <v>3.5044</v>
      </c>
      <c r="C4" s="5">
        <v>4.7516999999999996</v>
      </c>
      <c r="D4" s="5">
        <v>3.5061</v>
      </c>
      <c r="E4" s="5">
        <v>9.0800000000000006E-2</v>
      </c>
      <c r="F4" s="23"/>
      <c r="G4" s="5">
        <f t="shared" si="0"/>
        <v>1.7000000000000348E-3</v>
      </c>
      <c r="H4" s="5">
        <f t="shared" si="1"/>
        <v>1.2455999999999996</v>
      </c>
      <c r="I4" s="6">
        <f t="shared" si="2"/>
        <v>1.3552315388063996E-3</v>
      </c>
      <c r="J4" s="6">
        <f t="shared" si="3"/>
        <v>1.5365436947918361E-5</v>
      </c>
      <c r="K4" s="6">
        <f>(E4*J4)/12</f>
        <v>1.1626513957258227E-7</v>
      </c>
      <c r="L4" s="6">
        <f t="shared" si="4"/>
        <v>5.4667868627028187E-6</v>
      </c>
      <c r="M4" s="44">
        <f t="shared" si="5"/>
        <v>0.32157569780604156</v>
      </c>
      <c r="N4" s="7"/>
    </row>
    <row r="5" spans="1:15" s="8" customFormat="1" x14ac:dyDescent="0.25">
      <c r="A5" s="8" t="s">
        <v>544</v>
      </c>
      <c r="B5" s="8">
        <v>3.4780000000000002</v>
      </c>
      <c r="C5" s="8">
        <v>4.8089000000000004</v>
      </c>
      <c r="D5" s="8">
        <v>3.4796</v>
      </c>
      <c r="E5" s="8">
        <v>0.21829999999999999</v>
      </c>
      <c r="F5" s="24"/>
      <c r="G5" s="8">
        <f t="shared" si="0"/>
        <v>1.5999999999998238E-3</v>
      </c>
      <c r="H5" s="8">
        <f t="shared" si="1"/>
        <v>1.3293000000000004</v>
      </c>
      <c r="I5" s="9">
        <f t="shared" si="2"/>
        <v>1.4462983979892006E-3</v>
      </c>
      <c r="J5" s="9">
        <f t="shared" si="3"/>
        <v>1.6397941020285721E-5</v>
      </c>
      <c r="K5" s="9">
        <f t="shared" ref="K5:K31" si="6">E5*J5/12</f>
        <v>2.9830587706069769E-7</v>
      </c>
      <c r="L5" s="9">
        <f t="shared" si="4"/>
        <v>1.4026342339394006E-5</v>
      </c>
      <c r="M5" s="46">
        <f t="shared" si="5"/>
        <v>0.87664639621222196</v>
      </c>
      <c r="N5" s="8">
        <f>AVERAGE(M5:M7)</f>
        <v>0.84105737137665459</v>
      </c>
    </row>
    <row r="6" spans="1:15" s="8" customFormat="1" x14ac:dyDescent="0.25">
      <c r="A6" s="8" t="s">
        <v>545</v>
      </c>
      <c r="B6" s="8">
        <v>3.5756000000000001</v>
      </c>
      <c r="C6" s="8">
        <v>4.8143000000000002</v>
      </c>
      <c r="D6" s="8">
        <v>3.5773999999999999</v>
      </c>
      <c r="E6" s="8">
        <v>0.25406000000000001</v>
      </c>
      <c r="F6" s="23" t="s">
        <v>13</v>
      </c>
      <c r="G6" s="8">
        <f t="shared" si="0"/>
        <v>1.7999999999998018E-3</v>
      </c>
      <c r="H6" s="8">
        <f t="shared" si="1"/>
        <v>1.2369000000000003</v>
      </c>
      <c r="I6" s="9">
        <f t="shared" si="2"/>
        <v>1.3457658079236005E-3</v>
      </c>
      <c r="J6" s="9">
        <f t="shared" si="3"/>
        <v>1.5258115736095243E-5</v>
      </c>
      <c r="K6" s="9">
        <f t="shared" si="6"/>
        <v>3.2303974032602978E-7</v>
      </c>
      <c r="L6" s="9">
        <f t="shared" si="4"/>
        <v>1.5189328590129921E-5</v>
      </c>
      <c r="M6" s="46">
        <f t="shared" si="5"/>
        <v>0.84385158834064411</v>
      </c>
      <c r="N6" s="8">
        <f>_xlfn.STDEV.P(M5:M7)</f>
        <v>3.0263617255882991E-2</v>
      </c>
    </row>
    <row r="7" spans="1:15" s="8" customFormat="1" x14ac:dyDescent="0.25">
      <c r="A7" s="8" t="s">
        <v>546</v>
      </c>
      <c r="B7" s="8">
        <v>3.5257999999999998</v>
      </c>
      <c r="C7" s="8">
        <v>4.8567</v>
      </c>
      <c r="D7" s="8">
        <v>3.5282</v>
      </c>
      <c r="E7" s="8">
        <v>0.3</v>
      </c>
      <c r="F7" s="24">
        <v>47.02</v>
      </c>
      <c r="G7" s="8">
        <f t="shared" si="0"/>
        <v>2.4000000000001798E-3</v>
      </c>
      <c r="H7" s="8">
        <f t="shared" si="1"/>
        <v>1.3285</v>
      </c>
      <c r="I7" s="9">
        <f t="shared" si="2"/>
        <v>1.4454279859540001E-3</v>
      </c>
      <c r="J7" s="9">
        <f t="shared" si="3"/>
        <v>1.6388072403106578E-5</v>
      </c>
      <c r="K7" s="9">
        <f t="shared" si="6"/>
        <v>4.0970181007766447E-7</v>
      </c>
      <c r="L7" s="9">
        <f t="shared" si="4"/>
        <v>1.9264179109851784E-5</v>
      </c>
      <c r="M7" s="46">
        <f t="shared" si="5"/>
        <v>0.80267412957709761</v>
      </c>
    </row>
    <row r="8" spans="1:15" s="10" customFormat="1" x14ac:dyDescent="0.25">
      <c r="A8" s="10" t="s">
        <v>547</v>
      </c>
      <c r="B8" s="10">
        <v>3.5497999999999998</v>
      </c>
      <c r="C8" s="10">
        <v>4.8634000000000004</v>
      </c>
      <c r="D8" s="10">
        <v>3.5516000000000001</v>
      </c>
      <c r="E8" s="10">
        <v>0.11573</v>
      </c>
      <c r="F8" s="23" t="s">
        <v>14</v>
      </c>
      <c r="G8" s="10">
        <f t="shared" si="0"/>
        <v>1.8000000000002458E-3</v>
      </c>
      <c r="H8" s="10">
        <f t="shared" si="1"/>
        <v>1.3118000000000003</v>
      </c>
      <c r="I8" s="11">
        <f t="shared" si="2"/>
        <v>1.4272581347192005E-3</v>
      </c>
      <c r="J8" s="11">
        <f t="shared" si="3"/>
        <v>1.6182065019492068E-5</v>
      </c>
      <c r="K8" s="11">
        <f t="shared" si="6"/>
        <v>1.5606253205881808E-7</v>
      </c>
      <c r="L8" s="11">
        <f t="shared" si="4"/>
        <v>7.3380602574056265E-6</v>
      </c>
      <c r="M8" s="11">
        <f t="shared" si="5"/>
        <v>0.4076700143002569</v>
      </c>
      <c r="N8" s="45">
        <f>AVERAGE(M8:M10)</f>
        <v>0.424716090869174</v>
      </c>
    </row>
    <row r="9" spans="1:15" s="10" customFormat="1" x14ac:dyDescent="0.25">
      <c r="A9" s="10" t="s">
        <v>548</v>
      </c>
      <c r="B9" s="10">
        <v>3.4979</v>
      </c>
      <c r="C9" s="10">
        <v>4.7747999999999999</v>
      </c>
      <c r="D9" s="10">
        <v>3.5009000000000001</v>
      </c>
      <c r="E9" s="10">
        <v>0.20499999999999999</v>
      </c>
      <c r="F9" s="25">
        <v>88.2</v>
      </c>
      <c r="G9" s="10">
        <f t="shared" si="0"/>
        <v>3.0000000000001137E-3</v>
      </c>
      <c r="H9" s="10">
        <f t="shared" si="1"/>
        <v>1.2738999999999998</v>
      </c>
      <c r="I9" s="11">
        <f t="shared" si="2"/>
        <v>1.3860223645515998E-3</v>
      </c>
      <c r="J9" s="11">
        <f t="shared" si="3"/>
        <v>1.5714539280630384E-5</v>
      </c>
      <c r="K9" s="11">
        <f t="shared" si="6"/>
        <v>2.6845671271076906E-7</v>
      </c>
      <c r="L9" s="11">
        <f t="shared" si="4"/>
        <v>1.2622834631660362E-5</v>
      </c>
      <c r="M9" s="11">
        <f t="shared" si="5"/>
        <v>0.42076115438866274</v>
      </c>
      <c r="N9" s="26">
        <f>_xlfn.STDEV.P(M8:M10)</f>
        <v>1.5782403683221848E-2</v>
      </c>
    </row>
    <row r="10" spans="1:15" s="10" customFormat="1" x14ac:dyDescent="0.25">
      <c r="A10" s="10" t="s">
        <v>549</v>
      </c>
      <c r="B10" s="10">
        <v>3.5407999999999999</v>
      </c>
      <c r="C10" s="10">
        <v>4.8780999999999999</v>
      </c>
      <c r="D10" s="10">
        <v>3.5427</v>
      </c>
      <c r="E10" s="10">
        <v>0.13120000000000001</v>
      </c>
      <c r="F10" s="23" t="s">
        <v>15</v>
      </c>
      <c r="G10" s="10">
        <f t="shared" si="0"/>
        <v>1.9000000000000128E-3</v>
      </c>
      <c r="H10" s="10">
        <f t="shared" si="1"/>
        <v>1.3353999999999999</v>
      </c>
      <c r="I10" s="11">
        <f t="shared" si="2"/>
        <v>1.4529352897575997E-3</v>
      </c>
      <c r="J10" s="11">
        <f t="shared" si="3"/>
        <v>1.6473189226276639E-5</v>
      </c>
      <c r="K10" s="11">
        <f t="shared" si="6"/>
        <v>1.8010686887395794E-7</v>
      </c>
      <c r="L10" s="11">
        <f t="shared" si="4"/>
        <v>8.4686249744535022E-6</v>
      </c>
      <c r="M10" s="11">
        <f t="shared" si="5"/>
        <v>0.44571710391860236</v>
      </c>
    </row>
    <row r="11" spans="1:15" s="12" customFormat="1" x14ac:dyDescent="0.25">
      <c r="F11" s="22">
        <v>6.0220000000000003E+23</v>
      </c>
      <c r="G11" s="12">
        <f t="shared" si="0"/>
        <v>0</v>
      </c>
      <c r="H11" s="12">
        <f t="shared" si="1"/>
        <v>0</v>
      </c>
      <c r="I11" s="13">
        <f t="shared" si="2"/>
        <v>0</v>
      </c>
      <c r="J11" s="13">
        <f t="shared" si="3"/>
        <v>0</v>
      </c>
      <c r="K11" s="13">
        <f t="shared" si="6"/>
        <v>0</v>
      </c>
      <c r="L11" s="13">
        <f t="shared" si="4"/>
        <v>0</v>
      </c>
      <c r="M11" s="13" t="e">
        <f t="shared" si="5"/>
        <v>#DIV/0!</v>
      </c>
      <c r="N11" s="12" t="e">
        <f>AVERAGE(M11:M13)</f>
        <v>#DIV/0!</v>
      </c>
    </row>
    <row r="12" spans="1:15" s="12" customFormat="1" x14ac:dyDescent="0.25">
      <c r="F12" s="24"/>
      <c r="G12" s="12">
        <f t="shared" si="0"/>
        <v>0</v>
      </c>
      <c r="H12" s="12">
        <f t="shared" si="1"/>
        <v>0</v>
      </c>
      <c r="I12" s="13">
        <f t="shared" si="2"/>
        <v>0</v>
      </c>
      <c r="J12" s="13">
        <f t="shared" si="3"/>
        <v>0</v>
      </c>
      <c r="K12" s="13">
        <f t="shared" si="6"/>
        <v>0</v>
      </c>
      <c r="L12" s="13">
        <f t="shared" si="4"/>
        <v>0</v>
      </c>
      <c r="M12" s="13" t="e">
        <f t="shared" si="5"/>
        <v>#DIV/0!</v>
      </c>
      <c r="N12" s="12" t="e">
        <f>_xlfn.STDEV.P(M11:M13)</f>
        <v>#DIV/0!</v>
      </c>
    </row>
    <row r="13" spans="1:15" s="12" customFormat="1" x14ac:dyDescent="0.25">
      <c r="F13" s="24"/>
      <c r="G13" s="12">
        <f t="shared" si="0"/>
        <v>0</v>
      </c>
      <c r="H13" s="12">
        <f t="shared" si="1"/>
        <v>0</v>
      </c>
      <c r="I13" s="13">
        <f t="shared" si="2"/>
        <v>0</v>
      </c>
      <c r="J13" s="13">
        <f t="shared" si="3"/>
        <v>0</v>
      </c>
      <c r="K13" s="13">
        <f t="shared" si="6"/>
        <v>0</v>
      </c>
      <c r="L13" s="13">
        <f t="shared" si="4"/>
        <v>0</v>
      </c>
      <c r="M13" s="13" t="e">
        <f t="shared" si="5"/>
        <v>#DIV/0!</v>
      </c>
    </row>
    <row r="14" spans="1:15" s="14" customFormat="1" x14ac:dyDescent="0.25">
      <c r="F14" s="24"/>
      <c r="G14" s="14">
        <f t="shared" si="0"/>
        <v>0</v>
      </c>
      <c r="H14" s="14">
        <f t="shared" si="1"/>
        <v>0</v>
      </c>
      <c r="I14" s="15">
        <f t="shared" si="2"/>
        <v>0</v>
      </c>
      <c r="J14" s="15">
        <f t="shared" si="3"/>
        <v>0</v>
      </c>
      <c r="K14" s="15">
        <f t="shared" si="6"/>
        <v>0</v>
      </c>
      <c r="L14" s="15">
        <f t="shared" si="4"/>
        <v>0</v>
      </c>
      <c r="M14" s="15" t="e">
        <f t="shared" si="5"/>
        <v>#DIV/0!</v>
      </c>
      <c r="N14" s="14" t="e">
        <f>AVERAGE(M14:M16)</f>
        <v>#DIV/0!</v>
      </c>
    </row>
    <row r="15" spans="1:15" s="14" customFormat="1" x14ac:dyDescent="0.25">
      <c r="F15" s="24"/>
      <c r="G15" s="14">
        <f t="shared" si="0"/>
        <v>0</v>
      </c>
      <c r="H15" s="14">
        <f t="shared" si="1"/>
        <v>0</v>
      </c>
      <c r="I15" s="15">
        <f t="shared" si="2"/>
        <v>0</v>
      </c>
      <c r="J15" s="15">
        <f t="shared" si="3"/>
        <v>0</v>
      </c>
      <c r="K15" s="15">
        <f t="shared" si="6"/>
        <v>0</v>
      </c>
      <c r="L15" s="15">
        <f t="shared" si="4"/>
        <v>0</v>
      </c>
      <c r="M15" s="15" t="e">
        <f t="shared" si="5"/>
        <v>#DIV/0!</v>
      </c>
      <c r="N15" s="14" t="e">
        <f>_xlfn.STDEV.P(M14:M16)</f>
        <v>#DIV/0!</v>
      </c>
    </row>
    <row r="16" spans="1:15" s="14" customFormat="1" x14ac:dyDescent="0.25">
      <c r="F16" s="24"/>
      <c r="G16" s="14">
        <f t="shared" si="0"/>
        <v>0</v>
      </c>
      <c r="H16" s="14">
        <f t="shared" si="1"/>
        <v>0</v>
      </c>
      <c r="I16" s="15">
        <f t="shared" si="2"/>
        <v>0</v>
      </c>
      <c r="J16" s="15">
        <f t="shared" si="3"/>
        <v>0</v>
      </c>
      <c r="K16" s="15">
        <f t="shared" si="6"/>
        <v>0</v>
      </c>
      <c r="L16" s="15">
        <f t="shared" si="4"/>
        <v>0</v>
      </c>
      <c r="M16" s="15" t="e">
        <f t="shared" si="5"/>
        <v>#DIV/0!</v>
      </c>
    </row>
    <row r="17" spans="5:14" s="16" customFormat="1" x14ac:dyDescent="0.25">
      <c r="F17" s="24"/>
      <c r="G17" s="16">
        <f t="shared" si="0"/>
        <v>0</v>
      </c>
      <c r="H17" s="16">
        <f t="shared" si="1"/>
        <v>0</v>
      </c>
      <c r="I17" s="17">
        <f t="shared" si="2"/>
        <v>0</v>
      </c>
      <c r="J17" s="17">
        <f t="shared" si="3"/>
        <v>0</v>
      </c>
      <c r="K17" s="17">
        <f t="shared" si="6"/>
        <v>0</v>
      </c>
      <c r="L17" s="17">
        <f t="shared" si="4"/>
        <v>0</v>
      </c>
      <c r="M17" s="17" t="e">
        <f t="shared" si="5"/>
        <v>#DIV/0!</v>
      </c>
      <c r="N17" s="20" t="e">
        <f>AVERAGE(M17:M19)</f>
        <v>#DIV/0!</v>
      </c>
    </row>
    <row r="18" spans="5:14" s="16" customFormat="1" x14ac:dyDescent="0.25">
      <c r="F18" s="24"/>
      <c r="G18" s="16">
        <f t="shared" si="0"/>
        <v>0</v>
      </c>
      <c r="H18" s="16">
        <f t="shared" si="1"/>
        <v>0</v>
      </c>
      <c r="I18" s="17">
        <f t="shared" si="2"/>
        <v>0</v>
      </c>
      <c r="J18" s="17">
        <f t="shared" si="3"/>
        <v>0</v>
      </c>
      <c r="K18" s="17">
        <f t="shared" si="6"/>
        <v>0</v>
      </c>
      <c r="L18" s="17">
        <f t="shared" si="4"/>
        <v>0</v>
      </c>
      <c r="M18" s="17" t="e">
        <f t="shared" si="5"/>
        <v>#DIV/0!</v>
      </c>
      <c r="N18" s="20" t="e">
        <f>_xlfn.STDEV.P(M17:M19)</f>
        <v>#DIV/0!</v>
      </c>
    </row>
    <row r="19" spans="5:14" s="16" customFormat="1" x14ac:dyDescent="0.25">
      <c r="E19" s="30"/>
      <c r="F19" s="38"/>
      <c r="G19" s="34">
        <f t="shared" si="0"/>
        <v>0</v>
      </c>
      <c r="H19" s="16">
        <f t="shared" si="1"/>
        <v>0</v>
      </c>
      <c r="I19" s="17">
        <f t="shared" si="2"/>
        <v>0</v>
      </c>
      <c r="J19" s="17">
        <f t="shared" si="3"/>
        <v>0</v>
      </c>
      <c r="K19" s="17">
        <f t="shared" si="6"/>
        <v>0</v>
      </c>
      <c r="L19" s="17">
        <f t="shared" si="4"/>
        <v>0</v>
      </c>
      <c r="M19" s="17" t="e">
        <f t="shared" si="5"/>
        <v>#DIV/0!</v>
      </c>
    </row>
    <row r="20" spans="5:14" s="29" customFormat="1" x14ac:dyDescent="0.25">
      <c r="E20" s="31"/>
      <c r="F20" s="38"/>
      <c r="G20" s="35">
        <f t="shared" si="0"/>
        <v>0</v>
      </c>
      <c r="H20" s="29">
        <f t="shared" si="1"/>
        <v>0</v>
      </c>
      <c r="I20" s="29">
        <f t="shared" si="2"/>
        <v>0</v>
      </c>
      <c r="J20" s="29">
        <f t="shared" si="3"/>
        <v>0</v>
      </c>
      <c r="K20" s="29">
        <f t="shared" si="6"/>
        <v>0</v>
      </c>
      <c r="L20" s="29">
        <f t="shared" si="4"/>
        <v>0</v>
      </c>
      <c r="M20" s="29" t="e">
        <f t="shared" si="5"/>
        <v>#DIV/0!</v>
      </c>
      <c r="N20" s="39" t="e">
        <f>AVERAGE(M20:M22)</f>
        <v>#DIV/0!</v>
      </c>
    </row>
    <row r="21" spans="5:14" s="29" customFormat="1" x14ac:dyDescent="0.25">
      <c r="E21" s="31"/>
      <c r="F21" s="38"/>
      <c r="G21" s="35">
        <f t="shared" si="0"/>
        <v>0</v>
      </c>
      <c r="H21" s="29">
        <f t="shared" si="1"/>
        <v>0</v>
      </c>
      <c r="I21" s="29">
        <f t="shared" si="2"/>
        <v>0</v>
      </c>
      <c r="J21" s="29">
        <f t="shared" si="3"/>
        <v>0</v>
      </c>
      <c r="K21" s="29">
        <f t="shared" si="6"/>
        <v>0</v>
      </c>
      <c r="L21" s="29">
        <f t="shared" si="4"/>
        <v>0</v>
      </c>
      <c r="M21" s="29" t="e">
        <f t="shared" si="5"/>
        <v>#DIV/0!</v>
      </c>
      <c r="N21" s="39" t="e">
        <f>_xlfn.STDEV.P(M20:M22)</f>
        <v>#DIV/0!</v>
      </c>
    </row>
    <row r="22" spans="5:14" s="29" customFormat="1" x14ac:dyDescent="0.25">
      <c r="E22" s="31"/>
      <c r="F22" s="38"/>
      <c r="G22" s="35">
        <f t="shared" si="0"/>
        <v>0</v>
      </c>
      <c r="H22" s="29">
        <f t="shared" si="1"/>
        <v>0</v>
      </c>
      <c r="I22" s="29">
        <f t="shared" si="2"/>
        <v>0</v>
      </c>
      <c r="J22" s="29">
        <f t="shared" si="3"/>
        <v>0</v>
      </c>
      <c r="K22" s="29">
        <f t="shared" si="6"/>
        <v>0</v>
      </c>
      <c r="L22" s="29">
        <f t="shared" si="4"/>
        <v>0</v>
      </c>
      <c r="M22" s="29" t="e">
        <f t="shared" si="5"/>
        <v>#DIV/0!</v>
      </c>
    </row>
    <row r="23" spans="5:14" s="27" customFormat="1" x14ac:dyDescent="0.25">
      <c r="E23" s="32"/>
      <c r="F23" s="38"/>
      <c r="G23" s="36">
        <f t="shared" si="0"/>
        <v>0</v>
      </c>
      <c r="H23" s="27">
        <f t="shared" si="1"/>
        <v>0</v>
      </c>
      <c r="I23" s="27">
        <f t="shared" si="2"/>
        <v>0</v>
      </c>
      <c r="J23" s="27">
        <f t="shared" si="3"/>
        <v>0</v>
      </c>
      <c r="K23" s="27">
        <f t="shared" si="6"/>
        <v>0</v>
      </c>
      <c r="L23" s="27">
        <f t="shared" si="4"/>
        <v>0</v>
      </c>
      <c r="M23" s="27" t="e">
        <f t="shared" si="5"/>
        <v>#DIV/0!</v>
      </c>
      <c r="N23" s="40" t="e">
        <f>AVERAGE(M23:M25)</f>
        <v>#DIV/0!</v>
      </c>
    </row>
    <row r="24" spans="5:14" s="27" customFormat="1" x14ac:dyDescent="0.25">
      <c r="E24" s="32"/>
      <c r="F24" s="38"/>
      <c r="G24" s="36">
        <f t="shared" si="0"/>
        <v>0</v>
      </c>
      <c r="H24" s="27">
        <f t="shared" si="1"/>
        <v>0</v>
      </c>
      <c r="I24" s="27">
        <f t="shared" si="2"/>
        <v>0</v>
      </c>
      <c r="J24" s="27">
        <f t="shared" si="3"/>
        <v>0</v>
      </c>
      <c r="K24" s="27">
        <f t="shared" si="6"/>
        <v>0</v>
      </c>
      <c r="L24" s="27">
        <f t="shared" si="4"/>
        <v>0</v>
      </c>
      <c r="M24" s="27" t="e">
        <f t="shared" si="5"/>
        <v>#DIV/0!</v>
      </c>
      <c r="N24" s="40" t="e">
        <f>_xlfn.STDEV.P(M23:M25)</f>
        <v>#DIV/0!</v>
      </c>
    </row>
    <row r="25" spans="5:14" s="27" customFormat="1" x14ac:dyDescent="0.25">
      <c r="E25" s="32"/>
      <c r="F25" s="38"/>
      <c r="G25" s="36">
        <f t="shared" si="0"/>
        <v>0</v>
      </c>
      <c r="H25" s="27">
        <f t="shared" si="1"/>
        <v>0</v>
      </c>
      <c r="I25" s="27">
        <f t="shared" si="2"/>
        <v>0</v>
      </c>
      <c r="J25" s="27">
        <f t="shared" si="3"/>
        <v>0</v>
      </c>
      <c r="K25" s="27">
        <f t="shared" si="6"/>
        <v>0</v>
      </c>
      <c r="L25" s="27">
        <f t="shared" si="4"/>
        <v>0</v>
      </c>
      <c r="M25" s="27" t="e">
        <f t="shared" si="5"/>
        <v>#DIV/0!</v>
      </c>
    </row>
    <row r="26" spans="5:14" s="43" customFormat="1" x14ac:dyDescent="0.25">
      <c r="F26" s="38"/>
      <c r="G26" s="43">
        <f t="shared" si="0"/>
        <v>0</v>
      </c>
      <c r="H26" s="43">
        <f t="shared" si="1"/>
        <v>0</v>
      </c>
      <c r="I26" s="43">
        <f t="shared" si="2"/>
        <v>0</v>
      </c>
      <c r="J26" s="43">
        <f t="shared" si="3"/>
        <v>0</v>
      </c>
      <c r="K26" s="43">
        <f t="shared" si="6"/>
        <v>0</v>
      </c>
      <c r="L26" s="43">
        <f t="shared" si="4"/>
        <v>0</v>
      </c>
      <c r="M26" s="43" t="e">
        <f t="shared" si="5"/>
        <v>#DIV/0!</v>
      </c>
      <c r="N26" s="43" t="e">
        <f>AVERAGE(M26:M28)</f>
        <v>#DIV/0!</v>
      </c>
    </row>
    <row r="27" spans="5:14" s="43" customFormat="1" x14ac:dyDescent="0.25">
      <c r="F27" s="38"/>
      <c r="G27" s="43">
        <f t="shared" si="0"/>
        <v>0</v>
      </c>
      <c r="H27" s="43">
        <f t="shared" si="1"/>
        <v>0</v>
      </c>
      <c r="I27" s="43">
        <f t="shared" si="2"/>
        <v>0</v>
      </c>
      <c r="J27" s="43">
        <f t="shared" si="3"/>
        <v>0</v>
      </c>
      <c r="K27" s="43">
        <f t="shared" si="6"/>
        <v>0</v>
      </c>
      <c r="L27" s="43">
        <f t="shared" si="4"/>
        <v>0</v>
      </c>
      <c r="M27" s="43" t="e">
        <f t="shared" si="5"/>
        <v>#DIV/0!</v>
      </c>
      <c r="N27" s="43" t="e">
        <f>STDEV(M26:M28)</f>
        <v>#DIV/0!</v>
      </c>
    </row>
    <row r="28" spans="5:14" s="43" customFormat="1" x14ac:dyDescent="0.25">
      <c r="F28" s="38"/>
      <c r="G28" s="43">
        <f t="shared" si="0"/>
        <v>0</v>
      </c>
      <c r="H28" s="43">
        <f t="shared" si="1"/>
        <v>0</v>
      </c>
      <c r="I28" s="43">
        <f t="shared" si="2"/>
        <v>0</v>
      </c>
      <c r="J28" s="43">
        <f t="shared" si="3"/>
        <v>0</v>
      </c>
      <c r="K28" s="43">
        <f t="shared" si="6"/>
        <v>0</v>
      </c>
      <c r="L28" s="43">
        <f t="shared" si="4"/>
        <v>0</v>
      </c>
      <c r="M28" s="43" t="e">
        <f t="shared" si="5"/>
        <v>#DIV/0!</v>
      </c>
    </row>
    <row r="29" spans="5:14" s="42" customFormat="1" x14ac:dyDescent="0.25">
      <c r="F29" s="38"/>
      <c r="G29" s="42">
        <f t="shared" si="0"/>
        <v>0</v>
      </c>
      <c r="H29" s="42">
        <f t="shared" si="1"/>
        <v>0</v>
      </c>
      <c r="I29" s="42">
        <f t="shared" si="2"/>
        <v>0</v>
      </c>
      <c r="J29" s="42">
        <f t="shared" si="3"/>
        <v>0</v>
      </c>
      <c r="K29" s="42">
        <f t="shared" si="6"/>
        <v>0</v>
      </c>
      <c r="L29" s="42">
        <f t="shared" si="4"/>
        <v>0</v>
      </c>
      <c r="M29" s="42" t="e">
        <f t="shared" si="5"/>
        <v>#DIV/0!</v>
      </c>
      <c r="N29" s="42" t="e">
        <f>AVERAGE(M29:M31)</f>
        <v>#DIV/0!</v>
      </c>
    </row>
    <row r="30" spans="5:14" s="42" customFormat="1" x14ac:dyDescent="0.25">
      <c r="F30" s="38"/>
      <c r="G30" s="42">
        <f t="shared" si="0"/>
        <v>0</v>
      </c>
      <c r="H30" s="42">
        <f t="shared" si="1"/>
        <v>0</v>
      </c>
      <c r="I30" s="42">
        <f t="shared" si="2"/>
        <v>0</v>
      </c>
      <c r="J30" s="42">
        <f t="shared" si="3"/>
        <v>0</v>
      </c>
      <c r="K30" s="42">
        <f t="shared" si="6"/>
        <v>0</v>
      </c>
      <c r="L30" s="42">
        <f t="shared" si="4"/>
        <v>0</v>
      </c>
      <c r="M30" s="42" t="e">
        <f t="shared" si="5"/>
        <v>#DIV/0!</v>
      </c>
      <c r="N30" s="42" t="e">
        <f>STDEV(M29:M31)</f>
        <v>#DIV/0!</v>
      </c>
    </row>
    <row r="31" spans="5:14" s="42" customFormat="1" x14ac:dyDescent="0.25">
      <c r="F31" s="38"/>
      <c r="G31" s="42">
        <f t="shared" si="0"/>
        <v>0</v>
      </c>
      <c r="H31" s="42">
        <f t="shared" si="1"/>
        <v>0</v>
      </c>
      <c r="I31" s="42">
        <f t="shared" si="2"/>
        <v>0</v>
      </c>
      <c r="J31" s="42">
        <f t="shared" si="3"/>
        <v>0</v>
      </c>
      <c r="K31" s="42">
        <f t="shared" si="6"/>
        <v>0</v>
      </c>
      <c r="L31" s="42">
        <f t="shared" si="4"/>
        <v>0</v>
      </c>
      <c r="M31" s="42" t="e">
        <f t="shared" si="5"/>
        <v>#DIV/0!</v>
      </c>
    </row>
  </sheetData>
  <phoneticPr fontId="5" type="noConversion"/>
  <pageMargins left="0.7" right="0.7" top="0.75" bottom="0.75" header="0.3" footer="0.3"/>
  <pageSetup paperSize="9" orientation="portrait" verticalDpi="0" r:id="rId1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CF83B0-97B2-4455-A9D6-0DEF56052550}">
  <dimension ref="A1:O31"/>
  <sheetViews>
    <sheetView workbookViewId="0">
      <selection sqref="A1:XFD1048576"/>
    </sheetView>
  </sheetViews>
  <sheetFormatPr defaultRowHeight="15" x14ac:dyDescent="0.25"/>
  <cols>
    <col min="1" max="1" width="14.42578125" customWidth="1"/>
    <col min="2" max="2" width="14.5703125" customWidth="1"/>
    <col min="3" max="3" width="16.85546875" customWidth="1"/>
    <col min="4" max="4" width="13.5703125" customWidth="1"/>
    <col min="5" max="5" width="13" customWidth="1"/>
    <col min="6" max="6" width="19.42578125" bestFit="1" customWidth="1"/>
    <col min="15" max="15" width="12" bestFit="1" customWidth="1"/>
  </cols>
  <sheetData>
    <row r="1" spans="1:15" ht="22.5" customHeight="1" x14ac:dyDescent="0.25">
      <c r="A1" s="1" t="s">
        <v>2</v>
      </c>
      <c r="B1" s="2" t="s">
        <v>12</v>
      </c>
      <c r="C1" s="2" t="s">
        <v>1</v>
      </c>
      <c r="D1" s="2" t="s">
        <v>0</v>
      </c>
      <c r="E1" s="2" t="s">
        <v>7</v>
      </c>
      <c r="F1" s="3" t="s">
        <v>3</v>
      </c>
      <c r="G1" s="4" t="s">
        <v>4</v>
      </c>
      <c r="H1" s="4" t="s">
        <v>17</v>
      </c>
      <c r="I1" s="4" t="s">
        <v>5</v>
      </c>
      <c r="J1" s="4" t="s">
        <v>6</v>
      </c>
      <c r="K1" s="4" t="s">
        <v>8</v>
      </c>
      <c r="L1" s="4" t="s">
        <v>9</v>
      </c>
      <c r="M1" s="4" t="s">
        <v>10</v>
      </c>
      <c r="N1" s="19" t="s">
        <v>35</v>
      </c>
      <c r="O1" s="18"/>
    </row>
    <row r="2" spans="1:15" s="5" customFormat="1" x14ac:dyDescent="0.25">
      <c r="A2" s="5" t="s">
        <v>511</v>
      </c>
      <c r="B2" s="5">
        <v>3.5613000000000001</v>
      </c>
      <c r="C2" s="5">
        <v>4.7782999999999998</v>
      </c>
      <c r="D2" s="5">
        <v>3.5638000000000001</v>
      </c>
      <c r="E2" s="5">
        <v>0.40116000000000002</v>
      </c>
      <c r="F2" s="21" t="s">
        <v>16</v>
      </c>
      <c r="G2" s="5">
        <f>D2-B2</f>
        <v>2.4999999999999467E-3</v>
      </c>
      <c r="H2" s="5">
        <f>C2-B2-G2</f>
        <v>1.2144999999999997</v>
      </c>
      <c r="I2" s="6">
        <f>(H2*$F$3)/100</f>
        <v>4.547268960499999E-4</v>
      </c>
      <c r="J2" s="6">
        <f>I2/$F$9</f>
        <v>5.1556337420634911E-6</v>
      </c>
      <c r="K2" s="6">
        <f>(E2*J2)/12</f>
        <v>1.723528359971825E-7</v>
      </c>
      <c r="L2" s="6">
        <f>K2*$F$7</f>
        <v>8.1040303485875218E-6</v>
      </c>
      <c r="M2" s="44">
        <f>(L2/G2)*100</f>
        <v>0.32416121394350778</v>
      </c>
      <c r="N2" s="5">
        <f>AVERAGE(M2:M4)</f>
        <v>0.53319474471518868</v>
      </c>
      <c r="O2" s="5" t="s">
        <v>325</v>
      </c>
    </row>
    <row r="3" spans="1:15" s="5" customFormat="1" x14ac:dyDescent="0.25">
      <c r="A3" s="5" t="s">
        <v>512</v>
      </c>
      <c r="B3" s="5">
        <v>3.5264000000000002</v>
      </c>
      <c r="C3" s="5">
        <v>4.9173</v>
      </c>
      <c r="D3" s="5">
        <v>3.5289999999999999</v>
      </c>
      <c r="E3" s="44">
        <v>0.97782999999999998</v>
      </c>
      <c r="F3" s="22">
        <v>3.7441490000000001E-2</v>
      </c>
      <c r="G3" s="5">
        <f t="shared" ref="G3:G31" si="0">D3-B3</f>
        <v>2.5999999999997137E-3</v>
      </c>
      <c r="H3" s="5">
        <f t="shared" ref="H3:H31" si="1">C3-B3-G3</f>
        <v>1.3883000000000001</v>
      </c>
      <c r="I3" s="6">
        <f t="shared" ref="I3:I31" si="2">(H3*$F$3)/100</f>
        <v>5.1980020567000008E-4</v>
      </c>
      <c r="J3" s="6">
        <f t="shared" ref="J3:J31" si="3">I3/$F$9</f>
        <v>5.8934263681405907E-6</v>
      </c>
      <c r="K3" s="6">
        <f>(E3*J3)/12</f>
        <v>4.802307587965762E-7</v>
      </c>
      <c r="L3" s="6">
        <f t="shared" ref="L3:L31" si="4">K3*$F$7</f>
        <v>2.2580450278615013E-5</v>
      </c>
      <c r="M3" s="44">
        <f t="shared" ref="M3:M31" si="5">(L3/G3)*100</f>
        <v>0.86847885686990378</v>
      </c>
      <c r="N3" s="5">
        <f>_xlfn.STDEV.P(M2:M4)</f>
        <v>0.23947836516743723</v>
      </c>
    </row>
    <row r="4" spans="1:15" s="5" customFormat="1" x14ac:dyDescent="0.25">
      <c r="A4" s="5" t="s">
        <v>513</v>
      </c>
      <c r="B4" s="5">
        <v>3.5034999999999998</v>
      </c>
      <c r="C4" s="5">
        <v>4.7820999999999998</v>
      </c>
      <c r="D4" s="5">
        <v>3.5047999999999999</v>
      </c>
      <c r="E4" s="5">
        <v>0.249</v>
      </c>
      <c r="F4" s="23"/>
      <c r="G4" s="5">
        <f t="shared" si="0"/>
        <v>1.3000000000000789E-3</v>
      </c>
      <c r="H4" s="5">
        <f t="shared" si="1"/>
        <v>1.2772999999999999</v>
      </c>
      <c r="I4" s="6">
        <f t="shared" si="2"/>
        <v>4.7824015176999994E-4</v>
      </c>
      <c r="J4" s="6">
        <f t="shared" si="3"/>
        <v>5.4222239429705204E-6</v>
      </c>
      <c r="K4" s="6">
        <f>(E4*J4)/12</f>
        <v>1.125111468166383E-7</v>
      </c>
      <c r="L4" s="6">
        <f t="shared" si="4"/>
        <v>5.290274123318333E-6</v>
      </c>
      <c r="M4" s="44">
        <f t="shared" si="5"/>
        <v>0.40694416333215477</v>
      </c>
      <c r="N4" s="7"/>
    </row>
    <row r="5" spans="1:15" s="8" customFormat="1" x14ac:dyDescent="0.25">
      <c r="A5" s="8" t="s">
        <v>514</v>
      </c>
      <c r="B5" s="8">
        <v>3.4765000000000001</v>
      </c>
      <c r="C5" s="8">
        <v>4.6749000000000001</v>
      </c>
      <c r="D5" s="8">
        <v>3.4782000000000002</v>
      </c>
      <c r="E5" s="8">
        <v>0.69830000000000003</v>
      </c>
      <c r="F5" s="24"/>
      <c r="G5" s="8">
        <f t="shared" si="0"/>
        <v>1.7000000000000348E-3</v>
      </c>
      <c r="H5" s="8">
        <f t="shared" si="1"/>
        <v>1.1966999999999999</v>
      </c>
      <c r="I5" s="9">
        <f t="shared" si="2"/>
        <v>4.4806231082999997E-4</v>
      </c>
      <c r="J5" s="9">
        <f t="shared" si="3"/>
        <v>5.0800715513605435E-6</v>
      </c>
      <c r="K5" s="9">
        <f t="shared" ref="K5:K31" si="6">E5*J5/12</f>
        <v>2.95617830359589E-7</v>
      </c>
      <c r="L5" s="9">
        <f t="shared" si="4"/>
        <v>1.3899950383507876E-5</v>
      </c>
      <c r="M5" s="46">
        <f t="shared" si="5"/>
        <v>0.81764414020632881</v>
      </c>
      <c r="N5" s="8">
        <f>AVERAGE(M5:M7)</f>
        <v>0.56857288051987043</v>
      </c>
    </row>
    <row r="6" spans="1:15" s="8" customFormat="1" x14ac:dyDescent="0.25">
      <c r="A6" s="8" t="s">
        <v>515</v>
      </c>
      <c r="B6" s="8">
        <v>3.544</v>
      </c>
      <c r="C6" s="8">
        <v>4.7949999999999999</v>
      </c>
      <c r="D6" s="8">
        <v>3.5465</v>
      </c>
      <c r="E6" s="8">
        <v>0.19769999999999999</v>
      </c>
      <c r="F6" s="23" t="s">
        <v>13</v>
      </c>
      <c r="G6" s="8">
        <f t="shared" si="0"/>
        <v>2.4999999999999467E-3</v>
      </c>
      <c r="H6" s="8">
        <f t="shared" si="1"/>
        <v>1.2484999999999999</v>
      </c>
      <c r="I6" s="9">
        <f t="shared" si="2"/>
        <v>4.6745700265000002E-4</v>
      </c>
      <c r="J6" s="9">
        <f t="shared" si="3"/>
        <v>5.2999660164399096E-6</v>
      </c>
      <c r="K6" s="9">
        <f t="shared" si="6"/>
        <v>8.7316940120847508E-8</v>
      </c>
      <c r="L6" s="9">
        <f t="shared" si="4"/>
        <v>4.1056425244822504E-6</v>
      </c>
      <c r="M6" s="46">
        <f t="shared" si="5"/>
        <v>0.16422570097929351</v>
      </c>
      <c r="N6" s="8">
        <f>_xlfn.STDEV.P(M5:M7)</f>
        <v>0.28846937751447227</v>
      </c>
    </row>
    <row r="7" spans="1:15" s="8" customFormat="1" x14ac:dyDescent="0.25">
      <c r="A7" s="8" t="s">
        <v>516</v>
      </c>
      <c r="B7" s="8">
        <v>3.5371000000000001</v>
      </c>
      <c r="C7" s="8">
        <v>4.8559000000000001</v>
      </c>
      <c r="D7" s="8">
        <v>3.5398999999999998</v>
      </c>
      <c r="E7" s="8">
        <v>0.92589999999999995</v>
      </c>
      <c r="F7" s="24">
        <v>47.02</v>
      </c>
      <c r="G7" s="8">
        <f t="shared" si="0"/>
        <v>2.7999999999996916E-3</v>
      </c>
      <c r="H7" s="8">
        <f t="shared" si="1"/>
        <v>1.3160000000000003</v>
      </c>
      <c r="I7" s="9">
        <f t="shared" si="2"/>
        <v>4.9273000840000013E-4</v>
      </c>
      <c r="J7" s="9">
        <f t="shared" si="3"/>
        <v>5.5865080317460334E-6</v>
      </c>
      <c r="K7" s="9">
        <f t="shared" si="6"/>
        <v>4.3104564888280434E-7</v>
      </c>
      <c r="L7" s="9">
        <f t="shared" si="4"/>
        <v>2.0267766410469462E-5</v>
      </c>
      <c r="M7" s="46">
        <f t="shared" si="5"/>
        <v>0.72384880037398902</v>
      </c>
    </row>
    <row r="8" spans="1:15" s="10" customFormat="1" x14ac:dyDescent="0.25">
      <c r="A8" s="10" t="s">
        <v>210</v>
      </c>
      <c r="B8" s="10">
        <v>3.5446</v>
      </c>
      <c r="C8" s="10">
        <v>4.7763999999999998</v>
      </c>
      <c r="D8" s="10">
        <v>3.5474000000000001</v>
      </c>
      <c r="E8" s="10">
        <v>0.78349999999999997</v>
      </c>
      <c r="F8" s="23" t="s">
        <v>14</v>
      </c>
      <c r="G8" s="10">
        <f t="shared" si="0"/>
        <v>2.8000000000001357E-3</v>
      </c>
      <c r="H8" s="10">
        <f t="shared" si="1"/>
        <v>1.2289999999999996</v>
      </c>
      <c r="I8" s="11">
        <f t="shared" si="2"/>
        <v>4.6015591209999993E-4</v>
      </c>
      <c r="J8" s="11">
        <f t="shared" si="3"/>
        <v>5.2171872120181396E-6</v>
      </c>
      <c r="K8" s="11">
        <f t="shared" si="6"/>
        <v>3.4063884838468437E-7</v>
      </c>
      <c r="L8" s="11">
        <f t="shared" si="4"/>
        <v>1.6016838651047859E-5</v>
      </c>
      <c r="M8" s="11">
        <f t="shared" si="5"/>
        <v>0.57202995182311012</v>
      </c>
      <c r="N8" s="45">
        <f>AVERAGE(M8:M10)</f>
        <v>0.54716966161374736</v>
      </c>
    </row>
    <row r="9" spans="1:15" s="10" customFormat="1" x14ac:dyDescent="0.25">
      <c r="A9" s="10" t="s">
        <v>211</v>
      </c>
      <c r="B9" s="10">
        <v>3.5653999999999999</v>
      </c>
      <c r="C9" s="10">
        <v>4.8998999999999997</v>
      </c>
      <c r="D9" s="10">
        <v>3.5680999999999998</v>
      </c>
      <c r="E9" s="10">
        <v>0.73209999999999997</v>
      </c>
      <c r="F9" s="25">
        <v>88.2</v>
      </c>
      <c r="G9" s="10">
        <f t="shared" si="0"/>
        <v>2.6999999999999247E-3</v>
      </c>
      <c r="H9" s="10">
        <f t="shared" si="1"/>
        <v>1.3317999999999999</v>
      </c>
      <c r="I9" s="11">
        <f t="shared" si="2"/>
        <v>4.9864576381999991E-4</v>
      </c>
      <c r="J9" s="11">
        <f t="shared" si="3"/>
        <v>5.65358008866213E-6</v>
      </c>
      <c r="K9" s="11">
        <f t="shared" si="6"/>
        <v>3.4491549857579544E-7</v>
      </c>
      <c r="L9" s="11">
        <f t="shared" si="4"/>
        <v>1.6217926743033904E-5</v>
      </c>
      <c r="M9" s="11">
        <f t="shared" si="5"/>
        <v>0.60066395344571688</v>
      </c>
      <c r="N9" s="26">
        <f>_xlfn.STDEV.P(M8:M10)</f>
        <v>5.662482910870336E-2</v>
      </c>
    </row>
    <row r="10" spans="1:15" s="10" customFormat="1" x14ac:dyDescent="0.25">
      <c r="A10" s="10" t="s">
        <v>212</v>
      </c>
      <c r="B10" s="10">
        <v>3.5169000000000001</v>
      </c>
      <c r="C10" s="10">
        <v>4.7545999999999999</v>
      </c>
      <c r="D10" s="10">
        <v>3.5192000000000001</v>
      </c>
      <c r="E10" s="10">
        <v>0.52473000000000003</v>
      </c>
      <c r="F10" s="23" t="s">
        <v>15</v>
      </c>
      <c r="G10" s="10">
        <f t="shared" si="0"/>
        <v>2.2999999999999687E-3</v>
      </c>
      <c r="H10" s="10">
        <f t="shared" si="1"/>
        <v>1.2353999999999998</v>
      </c>
      <c r="I10" s="11">
        <f t="shared" si="2"/>
        <v>4.6255216745999994E-4</v>
      </c>
      <c r="J10" s="11">
        <f t="shared" si="3"/>
        <v>5.244355640136054E-6</v>
      </c>
      <c r="K10" s="11">
        <f t="shared" si="6"/>
        <v>2.2932256125404931E-7</v>
      </c>
      <c r="L10" s="11">
        <f t="shared" si="4"/>
        <v>1.0782746830165399E-5</v>
      </c>
      <c r="M10" s="11">
        <f t="shared" si="5"/>
        <v>0.46881507957241503</v>
      </c>
    </row>
    <row r="11" spans="1:15" s="12" customFormat="1" x14ac:dyDescent="0.25">
      <c r="A11" s="12" t="s">
        <v>517</v>
      </c>
      <c r="B11" s="12">
        <v>3.5253000000000001</v>
      </c>
      <c r="C11" s="12">
        <v>4.7911000000000001</v>
      </c>
      <c r="D11" s="12">
        <v>3.5287999999999999</v>
      </c>
      <c r="E11" s="12">
        <v>0.72040000000000004</v>
      </c>
      <c r="F11" s="22">
        <v>6.0220000000000003E+23</v>
      </c>
      <c r="G11" s="12">
        <f t="shared" si="0"/>
        <v>3.4999999999998366E-3</v>
      </c>
      <c r="H11" s="12">
        <f t="shared" si="1"/>
        <v>1.2623000000000002</v>
      </c>
      <c r="I11" s="13">
        <f t="shared" si="2"/>
        <v>4.7262392827000012E-4</v>
      </c>
      <c r="J11" s="13">
        <f t="shared" si="3"/>
        <v>5.3585479395691621E-6</v>
      </c>
      <c r="K11" s="13">
        <f t="shared" si="6"/>
        <v>3.2169149463880206E-7</v>
      </c>
      <c r="L11" s="13">
        <f t="shared" si="4"/>
        <v>1.5125934077916474E-5</v>
      </c>
      <c r="M11" s="13">
        <f t="shared" si="5"/>
        <v>0.43216954508334804</v>
      </c>
      <c r="N11" s="12">
        <f>AVERAGE(M11:M13)</f>
        <v>0.42369747345028702</v>
      </c>
    </row>
    <row r="12" spans="1:15" s="12" customFormat="1" x14ac:dyDescent="0.25">
      <c r="A12" s="12" t="s">
        <v>518</v>
      </c>
      <c r="B12" s="12">
        <v>3.5070999999999999</v>
      </c>
      <c r="C12" s="12">
        <v>4.7294999999999998</v>
      </c>
      <c r="D12" s="12">
        <v>3.5102000000000002</v>
      </c>
      <c r="E12" s="12">
        <v>0.66700000000000004</v>
      </c>
      <c r="F12" s="24"/>
      <c r="G12" s="12">
        <f t="shared" si="0"/>
        <v>3.1000000000003247E-3</v>
      </c>
      <c r="H12" s="12">
        <f t="shared" si="1"/>
        <v>1.2192999999999996</v>
      </c>
      <c r="I12" s="13">
        <f t="shared" si="2"/>
        <v>4.565240875699999E-4</v>
      </c>
      <c r="J12" s="13">
        <f t="shared" si="3"/>
        <v>5.1760100631519262E-6</v>
      </c>
      <c r="K12" s="13">
        <f t="shared" si="6"/>
        <v>2.8769989267686127E-7</v>
      </c>
      <c r="L12" s="13">
        <f t="shared" si="4"/>
        <v>1.3527648953666019E-5</v>
      </c>
      <c r="M12" s="13">
        <f t="shared" si="5"/>
        <v>0.43637577269885813</v>
      </c>
      <c r="N12" s="12">
        <f>_xlfn.STDEV.P(M11:M13)</f>
        <v>1.5053830719816032E-2</v>
      </c>
    </row>
    <row r="13" spans="1:15" s="12" customFormat="1" x14ac:dyDescent="0.25">
      <c r="A13" s="12" t="s">
        <v>519</v>
      </c>
      <c r="B13" s="12">
        <v>3.5308999999999999</v>
      </c>
      <c r="C13" s="12">
        <v>4.7716000000000003</v>
      </c>
      <c r="D13" s="12">
        <v>3.5341</v>
      </c>
      <c r="E13" s="12">
        <v>0.62580000000000002</v>
      </c>
      <c r="F13" s="24"/>
      <c r="G13" s="12">
        <f t="shared" si="0"/>
        <v>3.2000000000000917E-3</v>
      </c>
      <c r="H13" s="12">
        <f t="shared" si="1"/>
        <v>1.2375000000000003</v>
      </c>
      <c r="I13" s="13">
        <f t="shared" si="2"/>
        <v>4.6333843875000008E-4</v>
      </c>
      <c r="J13" s="13">
        <f t="shared" si="3"/>
        <v>5.2532702806122455E-6</v>
      </c>
      <c r="K13" s="13">
        <f t="shared" si="6"/>
        <v>2.7395804513392862E-7</v>
      </c>
      <c r="L13" s="13">
        <f t="shared" si="4"/>
        <v>1.2881507282197325E-5</v>
      </c>
      <c r="M13" s="13">
        <f t="shared" si="5"/>
        <v>0.40254710256865484</v>
      </c>
    </row>
    <row r="14" spans="1:15" s="14" customFormat="1" x14ac:dyDescent="0.25">
      <c r="A14" s="14" t="s">
        <v>520</v>
      </c>
      <c r="B14" s="14">
        <v>3.5173999999999999</v>
      </c>
      <c r="C14" s="14">
        <v>4.7752999999999997</v>
      </c>
      <c r="D14" s="14">
        <v>3.5194000000000001</v>
      </c>
      <c r="E14" s="14">
        <v>0.77563333000000001</v>
      </c>
      <c r="F14" s="24"/>
      <c r="G14" s="14">
        <f t="shared" si="0"/>
        <v>2.0000000000002238E-3</v>
      </c>
      <c r="H14" s="14">
        <f t="shared" si="1"/>
        <v>1.2558999999999996</v>
      </c>
      <c r="I14" s="15">
        <f t="shared" si="2"/>
        <v>4.7022767290999989E-4</v>
      </c>
      <c r="J14" s="15">
        <f t="shared" si="3"/>
        <v>5.331379511451246E-6</v>
      </c>
      <c r="K14" s="15">
        <f t="shared" si="6"/>
        <v>3.4459963699672527E-7</v>
      </c>
      <c r="L14" s="15">
        <f t="shared" si="4"/>
        <v>1.6203074931586022E-5</v>
      </c>
      <c r="M14" s="15">
        <f t="shared" si="5"/>
        <v>0.81015374657921058</v>
      </c>
      <c r="N14" s="14">
        <f>AVERAGE(M14:M16)</f>
        <v>0.62538604018191302</v>
      </c>
    </row>
    <row r="15" spans="1:15" s="14" customFormat="1" x14ac:dyDescent="0.25">
      <c r="A15" s="14" t="s">
        <v>521</v>
      </c>
      <c r="B15" s="14">
        <v>3.5386000000000002</v>
      </c>
      <c r="C15" s="14">
        <v>4.7398999999999996</v>
      </c>
      <c r="D15" s="14">
        <v>3.5406</v>
      </c>
      <c r="E15" s="14">
        <v>0.62892999999999999</v>
      </c>
      <c r="F15" s="24"/>
      <c r="G15" s="14">
        <f t="shared" si="0"/>
        <v>1.9999999999997797E-3</v>
      </c>
      <c r="H15" s="14">
        <f t="shared" si="1"/>
        <v>1.1992999999999996</v>
      </c>
      <c r="I15" s="15">
        <f t="shared" si="2"/>
        <v>4.4903578956999985E-4</v>
      </c>
      <c r="J15" s="15">
        <f t="shared" si="3"/>
        <v>5.0911087252834448E-6</v>
      </c>
      <c r="K15" s="15">
        <f t="shared" si="6"/>
        <v>2.6682925088270976E-7</v>
      </c>
      <c r="L15" s="15">
        <f t="shared" si="4"/>
        <v>1.2546311376505014E-5</v>
      </c>
      <c r="M15" s="15">
        <f t="shared" si="5"/>
        <v>0.6273155688253198</v>
      </c>
      <c r="N15" s="14">
        <f>_xlfn.STDEV.P(M14:M16)</f>
        <v>0.15165606480888252</v>
      </c>
      <c r="O15" s="14" t="s">
        <v>324</v>
      </c>
    </row>
    <row r="16" spans="1:15" s="14" customFormat="1" x14ac:dyDescent="0.25">
      <c r="A16" s="14" t="s">
        <v>522</v>
      </c>
      <c r="B16" s="14">
        <v>3.5314999999999999</v>
      </c>
      <c r="C16" s="14">
        <v>4.8686999999999996</v>
      </c>
      <c r="D16" s="14">
        <v>3.5341999999999998</v>
      </c>
      <c r="E16" s="14">
        <v>0.53359999999999996</v>
      </c>
      <c r="F16" s="24"/>
      <c r="G16" s="14">
        <f t="shared" si="0"/>
        <v>2.6999999999999247E-3</v>
      </c>
      <c r="H16" s="14">
        <f t="shared" si="1"/>
        <v>1.3344999999999998</v>
      </c>
      <c r="I16" s="15">
        <f t="shared" si="2"/>
        <v>4.9965668404999993E-4</v>
      </c>
      <c r="J16" s="15">
        <f t="shared" si="3"/>
        <v>5.6650417692743753E-6</v>
      </c>
      <c r="K16" s="15">
        <f t="shared" si="6"/>
        <v>2.5190552400706722E-7</v>
      </c>
      <c r="L16" s="15">
        <f t="shared" si="4"/>
        <v>1.1844597738812301E-5</v>
      </c>
      <c r="M16" s="15">
        <f t="shared" si="5"/>
        <v>0.43868880514120856</v>
      </c>
    </row>
    <row r="17" spans="1:14" s="16" customFormat="1" x14ac:dyDescent="0.25">
      <c r="A17" s="16" t="s">
        <v>523</v>
      </c>
      <c r="B17" s="16">
        <v>3.4901</v>
      </c>
      <c r="C17" s="16">
        <v>4.7004999999999999</v>
      </c>
      <c r="D17" s="16">
        <v>3.4921000000000002</v>
      </c>
      <c r="E17" s="16">
        <v>0</v>
      </c>
      <c r="F17" s="24"/>
      <c r="G17" s="16">
        <f t="shared" si="0"/>
        <v>2.0000000000002238E-3</v>
      </c>
      <c r="H17" s="16">
        <f t="shared" si="1"/>
        <v>1.2083999999999997</v>
      </c>
      <c r="I17" s="17">
        <f t="shared" si="2"/>
        <v>4.5244296515999988E-4</v>
      </c>
      <c r="J17" s="17">
        <f t="shared" si="3"/>
        <v>5.1297388340136036E-6</v>
      </c>
      <c r="K17" s="17">
        <f t="shared" si="6"/>
        <v>0</v>
      </c>
      <c r="L17" s="17">
        <f t="shared" si="4"/>
        <v>0</v>
      </c>
      <c r="M17" s="17">
        <f t="shared" si="5"/>
        <v>0</v>
      </c>
      <c r="N17" s="20">
        <f>AVERAGE(M17:M19)</f>
        <v>0</v>
      </c>
    </row>
    <row r="18" spans="1:14" s="16" customFormat="1" x14ac:dyDescent="0.25">
      <c r="A18" s="16" t="s">
        <v>524</v>
      </c>
      <c r="B18" s="16">
        <v>3.4527000000000001</v>
      </c>
      <c r="C18" s="16">
        <v>4.7077999999999998</v>
      </c>
      <c r="D18" s="16">
        <v>3.4552</v>
      </c>
      <c r="E18" s="16">
        <v>0</v>
      </c>
      <c r="F18" s="24"/>
      <c r="G18" s="16">
        <f t="shared" si="0"/>
        <v>2.4999999999999467E-3</v>
      </c>
      <c r="H18" s="16">
        <f t="shared" si="1"/>
        <v>1.2525999999999997</v>
      </c>
      <c r="I18" s="17">
        <f t="shared" si="2"/>
        <v>4.6899210373999988E-4</v>
      </c>
      <c r="J18" s="17">
        <f t="shared" si="3"/>
        <v>5.3173707907029461E-6</v>
      </c>
      <c r="K18" s="17">
        <f t="shared" si="6"/>
        <v>0</v>
      </c>
      <c r="L18" s="17">
        <f t="shared" si="4"/>
        <v>0</v>
      </c>
      <c r="M18" s="17">
        <f t="shared" si="5"/>
        <v>0</v>
      </c>
      <c r="N18" s="20">
        <f>_xlfn.STDEV.P(M17:M19)</f>
        <v>0</v>
      </c>
    </row>
    <row r="19" spans="1:14" s="16" customFormat="1" x14ac:dyDescent="0.25">
      <c r="A19" s="16" t="s">
        <v>525</v>
      </c>
      <c r="B19" s="16">
        <v>3.5</v>
      </c>
      <c r="C19" s="16">
        <v>4.7813999999999997</v>
      </c>
      <c r="D19" s="16">
        <v>3.5026000000000002</v>
      </c>
      <c r="E19" s="30">
        <v>0</v>
      </c>
      <c r="F19" s="38"/>
      <c r="G19" s="34">
        <f t="shared" si="0"/>
        <v>2.6000000000001577E-3</v>
      </c>
      <c r="H19" s="16">
        <f t="shared" si="1"/>
        <v>1.2787999999999995</v>
      </c>
      <c r="I19" s="17">
        <f t="shared" si="2"/>
        <v>4.7880177411999976E-4</v>
      </c>
      <c r="J19" s="17">
        <f t="shared" si="3"/>
        <v>5.4285915433106548E-6</v>
      </c>
      <c r="K19" s="17">
        <f t="shared" si="6"/>
        <v>0</v>
      </c>
      <c r="L19" s="17">
        <f t="shared" si="4"/>
        <v>0</v>
      </c>
      <c r="M19" s="17">
        <f t="shared" si="5"/>
        <v>0</v>
      </c>
    </row>
    <row r="20" spans="1:14" s="29" customFormat="1" x14ac:dyDescent="0.25">
      <c r="E20" s="31"/>
      <c r="F20" s="38"/>
      <c r="G20" s="35">
        <f t="shared" si="0"/>
        <v>0</v>
      </c>
      <c r="H20" s="29">
        <f t="shared" si="1"/>
        <v>0</v>
      </c>
      <c r="I20" s="29">
        <f t="shared" si="2"/>
        <v>0</v>
      </c>
      <c r="J20" s="29">
        <f t="shared" si="3"/>
        <v>0</v>
      </c>
      <c r="K20" s="29">
        <f t="shared" si="6"/>
        <v>0</v>
      </c>
      <c r="L20" s="29">
        <f t="shared" si="4"/>
        <v>0</v>
      </c>
      <c r="M20" s="29" t="e">
        <f t="shared" si="5"/>
        <v>#DIV/0!</v>
      </c>
      <c r="N20" s="39" t="e">
        <f>AVERAGE(M20:M22)</f>
        <v>#DIV/0!</v>
      </c>
    </row>
    <row r="21" spans="1:14" s="29" customFormat="1" x14ac:dyDescent="0.25">
      <c r="E21" s="31"/>
      <c r="F21" s="38"/>
      <c r="G21" s="35">
        <f t="shared" si="0"/>
        <v>0</v>
      </c>
      <c r="H21" s="29">
        <f t="shared" si="1"/>
        <v>0</v>
      </c>
      <c r="I21" s="29">
        <f t="shared" si="2"/>
        <v>0</v>
      </c>
      <c r="J21" s="29">
        <f t="shared" si="3"/>
        <v>0</v>
      </c>
      <c r="K21" s="29">
        <f t="shared" si="6"/>
        <v>0</v>
      </c>
      <c r="L21" s="29">
        <f t="shared" si="4"/>
        <v>0</v>
      </c>
      <c r="M21" s="29" t="e">
        <f t="shared" si="5"/>
        <v>#DIV/0!</v>
      </c>
      <c r="N21" s="39" t="e">
        <f>_xlfn.STDEV.P(M20:M22)</f>
        <v>#DIV/0!</v>
      </c>
    </row>
    <row r="22" spans="1:14" s="29" customFormat="1" x14ac:dyDescent="0.25">
      <c r="E22" s="31"/>
      <c r="F22" s="38"/>
      <c r="G22" s="35">
        <f t="shared" si="0"/>
        <v>0</v>
      </c>
      <c r="H22" s="29">
        <f t="shared" si="1"/>
        <v>0</v>
      </c>
      <c r="I22" s="29">
        <f t="shared" si="2"/>
        <v>0</v>
      </c>
      <c r="J22" s="29">
        <f t="shared" si="3"/>
        <v>0</v>
      </c>
      <c r="K22" s="29">
        <f t="shared" si="6"/>
        <v>0</v>
      </c>
      <c r="L22" s="29">
        <f t="shared" si="4"/>
        <v>0</v>
      </c>
      <c r="M22" s="29" t="e">
        <f t="shared" si="5"/>
        <v>#DIV/0!</v>
      </c>
    </row>
    <row r="23" spans="1:14" s="27" customFormat="1" x14ac:dyDescent="0.25">
      <c r="E23" s="32"/>
      <c r="F23" s="38"/>
      <c r="G23" s="36">
        <f t="shared" si="0"/>
        <v>0</v>
      </c>
      <c r="H23" s="27">
        <f t="shared" si="1"/>
        <v>0</v>
      </c>
      <c r="I23" s="27">
        <f t="shared" si="2"/>
        <v>0</v>
      </c>
      <c r="J23" s="27">
        <f t="shared" si="3"/>
        <v>0</v>
      </c>
      <c r="K23" s="27">
        <f t="shared" si="6"/>
        <v>0</v>
      </c>
      <c r="L23" s="27">
        <f t="shared" si="4"/>
        <v>0</v>
      </c>
      <c r="M23" s="27" t="e">
        <f t="shared" si="5"/>
        <v>#DIV/0!</v>
      </c>
      <c r="N23" s="40" t="e">
        <f>AVERAGE(M23:M25)</f>
        <v>#DIV/0!</v>
      </c>
    </row>
    <row r="24" spans="1:14" s="27" customFormat="1" x14ac:dyDescent="0.25">
      <c r="E24" s="32"/>
      <c r="F24" s="38"/>
      <c r="G24" s="36">
        <f t="shared" si="0"/>
        <v>0</v>
      </c>
      <c r="H24" s="27">
        <f t="shared" si="1"/>
        <v>0</v>
      </c>
      <c r="I24" s="27">
        <f t="shared" si="2"/>
        <v>0</v>
      </c>
      <c r="J24" s="27">
        <f t="shared" si="3"/>
        <v>0</v>
      </c>
      <c r="K24" s="27">
        <f t="shared" si="6"/>
        <v>0</v>
      </c>
      <c r="L24" s="27">
        <f t="shared" si="4"/>
        <v>0</v>
      </c>
      <c r="M24" s="27" t="e">
        <f t="shared" si="5"/>
        <v>#DIV/0!</v>
      </c>
      <c r="N24" s="40" t="e">
        <f>_xlfn.STDEV.P(M23:M25)</f>
        <v>#DIV/0!</v>
      </c>
    </row>
    <row r="25" spans="1:14" s="27" customFormat="1" x14ac:dyDescent="0.25">
      <c r="E25" s="32"/>
      <c r="F25" s="38"/>
      <c r="G25" s="36">
        <f t="shared" si="0"/>
        <v>0</v>
      </c>
      <c r="H25" s="27">
        <f t="shared" si="1"/>
        <v>0</v>
      </c>
      <c r="I25" s="27">
        <f t="shared" si="2"/>
        <v>0</v>
      </c>
      <c r="J25" s="27">
        <f t="shared" si="3"/>
        <v>0</v>
      </c>
      <c r="K25" s="27">
        <f t="shared" si="6"/>
        <v>0</v>
      </c>
      <c r="L25" s="27">
        <f t="shared" si="4"/>
        <v>0</v>
      </c>
      <c r="M25" s="27" t="e">
        <f t="shared" si="5"/>
        <v>#DIV/0!</v>
      </c>
    </row>
    <row r="26" spans="1:14" s="43" customFormat="1" x14ac:dyDescent="0.25">
      <c r="F26" s="38"/>
      <c r="G26" s="43">
        <f t="shared" si="0"/>
        <v>0</v>
      </c>
      <c r="H26" s="43">
        <f t="shared" si="1"/>
        <v>0</v>
      </c>
      <c r="I26" s="43">
        <f t="shared" si="2"/>
        <v>0</v>
      </c>
      <c r="J26" s="43">
        <f t="shared" si="3"/>
        <v>0</v>
      </c>
      <c r="K26" s="43">
        <f t="shared" si="6"/>
        <v>0</v>
      </c>
      <c r="L26" s="43">
        <f t="shared" si="4"/>
        <v>0</v>
      </c>
      <c r="M26" s="43" t="e">
        <f t="shared" si="5"/>
        <v>#DIV/0!</v>
      </c>
      <c r="N26" s="43" t="e">
        <f>AVERAGE(M26:M28)</f>
        <v>#DIV/0!</v>
      </c>
    </row>
    <row r="27" spans="1:14" s="43" customFormat="1" x14ac:dyDescent="0.25">
      <c r="F27" s="38"/>
      <c r="G27" s="43">
        <f t="shared" si="0"/>
        <v>0</v>
      </c>
      <c r="H27" s="43">
        <f t="shared" si="1"/>
        <v>0</v>
      </c>
      <c r="I27" s="43">
        <f t="shared" si="2"/>
        <v>0</v>
      </c>
      <c r="J27" s="43">
        <f t="shared" si="3"/>
        <v>0</v>
      </c>
      <c r="K27" s="43">
        <f t="shared" si="6"/>
        <v>0</v>
      </c>
      <c r="L27" s="43">
        <f t="shared" si="4"/>
        <v>0</v>
      </c>
      <c r="M27" s="43" t="e">
        <f t="shared" si="5"/>
        <v>#DIV/0!</v>
      </c>
      <c r="N27" s="43" t="e">
        <f>STDEV(M26:M28)</f>
        <v>#DIV/0!</v>
      </c>
    </row>
    <row r="28" spans="1:14" s="43" customFormat="1" x14ac:dyDescent="0.25">
      <c r="F28" s="38"/>
      <c r="G28" s="43">
        <f t="shared" si="0"/>
        <v>0</v>
      </c>
      <c r="H28" s="43">
        <f t="shared" si="1"/>
        <v>0</v>
      </c>
      <c r="I28" s="43">
        <f t="shared" si="2"/>
        <v>0</v>
      </c>
      <c r="J28" s="43">
        <f t="shared" si="3"/>
        <v>0</v>
      </c>
      <c r="K28" s="43">
        <f t="shared" si="6"/>
        <v>0</v>
      </c>
      <c r="L28" s="43">
        <f t="shared" si="4"/>
        <v>0</v>
      </c>
      <c r="M28" s="43" t="e">
        <f t="shared" si="5"/>
        <v>#DIV/0!</v>
      </c>
    </row>
    <row r="29" spans="1:14" s="42" customFormat="1" x14ac:dyDescent="0.25">
      <c r="F29" s="38"/>
      <c r="G29" s="42">
        <f t="shared" si="0"/>
        <v>0</v>
      </c>
      <c r="H29" s="42">
        <f t="shared" si="1"/>
        <v>0</v>
      </c>
      <c r="I29" s="42">
        <f t="shared" si="2"/>
        <v>0</v>
      </c>
      <c r="J29" s="42">
        <f t="shared" si="3"/>
        <v>0</v>
      </c>
      <c r="K29" s="42">
        <f t="shared" si="6"/>
        <v>0</v>
      </c>
      <c r="L29" s="42">
        <f t="shared" si="4"/>
        <v>0</v>
      </c>
      <c r="M29" s="42" t="e">
        <f t="shared" si="5"/>
        <v>#DIV/0!</v>
      </c>
      <c r="N29" s="42" t="e">
        <f>AVERAGE(M29:M31)</f>
        <v>#DIV/0!</v>
      </c>
    </row>
    <row r="30" spans="1:14" s="42" customFormat="1" x14ac:dyDescent="0.25">
      <c r="F30" s="38"/>
      <c r="G30" s="42">
        <f t="shared" si="0"/>
        <v>0</v>
      </c>
      <c r="H30" s="42">
        <f t="shared" si="1"/>
        <v>0</v>
      </c>
      <c r="I30" s="42">
        <f t="shared" si="2"/>
        <v>0</v>
      </c>
      <c r="J30" s="42">
        <f t="shared" si="3"/>
        <v>0</v>
      </c>
      <c r="K30" s="42">
        <f t="shared" si="6"/>
        <v>0</v>
      </c>
      <c r="L30" s="42">
        <f t="shared" si="4"/>
        <v>0</v>
      </c>
      <c r="M30" s="42" t="e">
        <f t="shared" si="5"/>
        <v>#DIV/0!</v>
      </c>
      <c r="N30" s="42" t="e">
        <f>STDEV(M29:M31)</f>
        <v>#DIV/0!</v>
      </c>
    </row>
    <row r="31" spans="1:14" s="42" customFormat="1" x14ac:dyDescent="0.25">
      <c r="F31" s="38"/>
      <c r="G31" s="42">
        <f t="shared" si="0"/>
        <v>0</v>
      </c>
      <c r="H31" s="42">
        <f t="shared" si="1"/>
        <v>0</v>
      </c>
      <c r="I31" s="42">
        <f t="shared" si="2"/>
        <v>0</v>
      </c>
      <c r="J31" s="42">
        <f t="shared" si="3"/>
        <v>0</v>
      </c>
      <c r="K31" s="42">
        <f t="shared" si="6"/>
        <v>0</v>
      </c>
      <c r="L31" s="42">
        <f t="shared" si="4"/>
        <v>0</v>
      </c>
      <c r="M31" s="42" t="e">
        <f t="shared" si="5"/>
        <v>#DIV/0!</v>
      </c>
    </row>
  </sheetData>
  <phoneticPr fontId="5" type="noConversion"/>
  <pageMargins left="0.7" right="0.7" top="0.75" bottom="0.75" header="0.3" footer="0.3"/>
  <pageSetup paperSize="9" orientation="portrait" verticalDpi="0" r:id="rId1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0397C7-C203-476B-A34D-F464B2781699}">
  <dimension ref="A1:O31"/>
  <sheetViews>
    <sheetView workbookViewId="0">
      <selection activeCell="K33" sqref="K33"/>
    </sheetView>
  </sheetViews>
  <sheetFormatPr defaultRowHeight="15" x14ac:dyDescent="0.25"/>
  <cols>
    <col min="1" max="1" width="14.42578125" customWidth="1"/>
    <col min="2" max="2" width="14.5703125" customWidth="1"/>
    <col min="3" max="3" width="16.85546875" customWidth="1"/>
    <col min="4" max="4" width="13.5703125" customWidth="1"/>
    <col min="5" max="5" width="13" customWidth="1"/>
    <col min="6" max="6" width="19.42578125" bestFit="1" customWidth="1"/>
    <col min="15" max="15" width="12" bestFit="1" customWidth="1"/>
  </cols>
  <sheetData>
    <row r="1" spans="1:15" ht="22.5" customHeight="1" x14ac:dyDescent="0.25">
      <c r="A1" s="1" t="s">
        <v>2</v>
      </c>
      <c r="B1" s="2" t="s">
        <v>12</v>
      </c>
      <c r="C1" s="2" t="s">
        <v>1</v>
      </c>
      <c r="D1" s="2" t="s">
        <v>0</v>
      </c>
      <c r="E1" s="2" t="s">
        <v>7</v>
      </c>
      <c r="F1" s="3" t="s">
        <v>3</v>
      </c>
      <c r="G1" s="4" t="s">
        <v>4</v>
      </c>
      <c r="H1" s="4" t="s">
        <v>17</v>
      </c>
      <c r="I1" s="4" t="s">
        <v>5</v>
      </c>
      <c r="J1" s="4" t="s">
        <v>6</v>
      </c>
      <c r="K1" s="4" t="s">
        <v>8</v>
      </c>
      <c r="L1" s="4" t="s">
        <v>9</v>
      </c>
      <c r="M1" s="4" t="s">
        <v>10</v>
      </c>
      <c r="N1" s="19" t="s">
        <v>35</v>
      </c>
      <c r="O1" s="18"/>
    </row>
    <row r="2" spans="1:15" s="5" customFormat="1" x14ac:dyDescent="0.25">
      <c r="A2" s="5" t="s">
        <v>550</v>
      </c>
      <c r="B2" s="5">
        <v>3.5005999999999999</v>
      </c>
      <c r="C2" s="5">
        <v>4.8163999999999998</v>
      </c>
      <c r="D2" s="5">
        <v>3.5028000000000001</v>
      </c>
      <c r="E2" s="5">
        <v>0.12592999999999999</v>
      </c>
      <c r="F2" s="21" t="s">
        <v>16</v>
      </c>
      <c r="G2" s="5">
        <f>D2-B2</f>
        <v>2.2000000000002018E-3</v>
      </c>
      <c r="H2" s="5">
        <f>C2-B2-G2</f>
        <v>1.3135999999999997</v>
      </c>
      <c r="I2" s="6">
        <f>(H2*$F$3)/100</f>
        <v>1.8640919335743997E-3</v>
      </c>
      <c r="J2" s="6">
        <f>I2/$F$9</f>
        <v>2.1134829178848068E-5</v>
      </c>
      <c r="K2" s="6">
        <f>(E2*J2)/12</f>
        <v>2.217924198743614E-7</v>
      </c>
      <c r="L2" s="6">
        <f>K2*$F$7</f>
        <v>1.0428679582492474E-5</v>
      </c>
      <c r="M2" s="44">
        <f>(L2/G2)*100</f>
        <v>0.47403089011325072</v>
      </c>
      <c r="N2" s="5">
        <f>AVERAGE(M2:M4)</f>
        <v>0.48181068210342937</v>
      </c>
      <c r="O2" s="5" t="s">
        <v>325</v>
      </c>
    </row>
    <row r="3" spans="1:15" s="5" customFormat="1" x14ac:dyDescent="0.25">
      <c r="A3" s="5" t="s">
        <v>551</v>
      </c>
      <c r="B3" s="5">
        <v>3.5213999999999999</v>
      </c>
      <c r="C3" s="5">
        <v>5.0174000000000003</v>
      </c>
      <c r="D3" s="5">
        <v>3.5234000000000001</v>
      </c>
      <c r="E3" s="44">
        <v>0.10263</v>
      </c>
      <c r="F3" s="22">
        <v>0.1419071204</v>
      </c>
      <c r="G3" s="5">
        <f t="shared" ref="G3:G31" si="0">D3-B3</f>
        <v>2.0000000000002238E-3</v>
      </c>
      <c r="H3" s="5">
        <f t="shared" ref="H3:H31" si="1">C3-B3-G3</f>
        <v>1.4940000000000002</v>
      </c>
      <c r="I3" s="6">
        <f t="shared" ref="I3:I31" si="2">(H3*$F$3)/100</f>
        <v>2.1200923787760002E-3</v>
      </c>
      <c r="J3" s="6">
        <f t="shared" ref="J3:J31" si="3">I3/$F$9</f>
        <v>2.4037328557551022E-5</v>
      </c>
      <c r="K3" s="6">
        <f>(E3*J3)/12</f>
        <v>2.0557925248845511E-7</v>
      </c>
      <c r="L3" s="6">
        <f t="shared" ref="L3:L31" si="4">K3*$F$7</f>
        <v>9.6663364520071597E-6</v>
      </c>
      <c r="M3" s="44">
        <f t="shared" ref="M3:M31" si="5">(L3/G3)*100</f>
        <v>0.4833168226003039</v>
      </c>
      <c r="N3" s="5">
        <f>_xlfn.STDEV.P(M2:M4)</f>
        <v>5.8353042098994324E-3</v>
      </c>
    </row>
    <row r="4" spans="1:15" s="5" customFormat="1" x14ac:dyDescent="0.25">
      <c r="A4" s="5" t="s">
        <v>552</v>
      </c>
      <c r="B4" s="5">
        <v>3.5396999999999998</v>
      </c>
      <c r="C4" s="5">
        <v>4.8536999999999999</v>
      </c>
      <c r="D4" s="5">
        <v>3.5417999999999998</v>
      </c>
      <c r="E4" s="5">
        <v>0.12393</v>
      </c>
      <c r="F4" s="23"/>
      <c r="G4" s="5">
        <f t="shared" si="0"/>
        <v>2.0999999999999908E-3</v>
      </c>
      <c r="H4" s="5">
        <f t="shared" si="1"/>
        <v>1.3119000000000001</v>
      </c>
      <c r="I4" s="6">
        <f t="shared" si="2"/>
        <v>1.8616795125276E-3</v>
      </c>
      <c r="J4" s="6">
        <f t="shared" si="3"/>
        <v>2.110747746629932E-5</v>
      </c>
      <c r="K4" s="6">
        <f>(E4*J4)/12</f>
        <v>2.1798747353320623E-7</v>
      </c>
      <c r="L4" s="6">
        <f t="shared" si="4"/>
        <v>1.0249771005531358E-5</v>
      </c>
      <c r="M4" s="44">
        <f t="shared" si="5"/>
        <v>0.48808433359673348</v>
      </c>
      <c r="N4" s="7"/>
    </row>
    <row r="5" spans="1:15" s="8" customFormat="1" x14ac:dyDescent="0.25">
      <c r="F5" s="24"/>
      <c r="G5" s="8">
        <f t="shared" si="0"/>
        <v>0</v>
      </c>
      <c r="H5" s="8">
        <f t="shared" si="1"/>
        <v>0</v>
      </c>
      <c r="I5" s="9">
        <f t="shared" si="2"/>
        <v>0</v>
      </c>
      <c r="J5" s="9">
        <f t="shared" si="3"/>
        <v>0</v>
      </c>
      <c r="K5" s="9">
        <f t="shared" ref="K5:K31" si="6">E5*J5/12</f>
        <v>0</v>
      </c>
      <c r="L5" s="9">
        <f t="shared" si="4"/>
        <v>0</v>
      </c>
      <c r="M5" s="46" t="e">
        <f t="shared" si="5"/>
        <v>#DIV/0!</v>
      </c>
      <c r="N5" s="8" t="e">
        <f>AVERAGE(M5:M7)</f>
        <v>#DIV/0!</v>
      </c>
    </row>
    <row r="6" spans="1:15" s="8" customFormat="1" x14ac:dyDescent="0.25">
      <c r="F6" s="23" t="s">
        <v>13</v>
      </c>
      <c r="G6" s="8">
        <f t="shared" si="0"/>
        <v>0</v>
      </c>
      <c r="H6" s="8">
        <f t="shared" si="1"/>
        <v>0</v>
      </c>
      <c r="I6" s="9">
        <f t="shared" si="2"/>
        <v>0</v>
      </c>
      <c r="J6" s="9">
        <f t="shared" si="3"/>
        <v>0</v>
      </c>
      <c r="K6" s="9">
        <f t="shared" si="6"/>
        <v>0</v>
      </c>
      <c r="L6" s="9">
        <f t="shared" si="4"/>
        <v>0</v>
      </c>
      <c r="M6" s="46" t="e">
        <f t="shared" si="5"/>
        <v>#DIV/0!</v>
      </c>
      <c r="N6" s="8" t="e">
        <f>_xlfn.STDEV.P(M5:M7)</f>
        <v>#DIV/0!</v>
      </c>
    </row>
    <row r="7" spans="1:15" s="8" customFormat="1" x14ac:dyDescent="0.25">
      <c r="F7" s="24">
        <v>47.02</v>
      </c>
      <c r="G7" s="8">
        <f t="shared" si="0"/>
        <v>0</v>
      </c>
      <c r="H7" s="8">
        <f t="shared" si="1"/>
        <v>0</v>
      </c>
      <c r="I7" s="9">
        <f t="shared" si="2"/>
        <v>0</v>
      </c>
      <c r="J7" s="9">
        <f t="shared" si="3"/>
        <v>0</v>
      </c>
      <c r="K7" s="9">
        <f t="shared" si="6"/>
        <v>0</v>
      </c>
      <c r="L7" s="9">
        <f t="shared" si="4"/>
        <v>0</v>
      </c>
      <c r="M7" s="46" t="e">
        <f t="shared" si="5"/>
        <v>#DIV/0!</v>
      </c>
    </row>
    <row r="8" spans="1:15" s="10" customFormat="1" x14ac:dyDescent="0.25">
      <c r="F8" s="23" t="s">
        <v>14</v>
      </c>
      <c r="G8" s="10">
        <f t="shared" si="0"/>
        <v>0</v>
      </c>
      <c r="H8" s="10">
        <f t="shared" si="1"/>
        <v>0</v>
      </c>
      <c r="I8" s="11">
        <f t="shared" si="2"/>
        <v>0</v>
      </c>
      <c r="J8" s="11">
        <f t="shared" si="3"/>
        <v>0</v>
      </c>
      <c r="K8" s="11">
        <f t="shared" si="6"/>
        <v>0</v>
      </c>
      <c r="L8" s="11">
        <f t="shared" si="4"/>
        <v>0</v>
      </c>
      <c r="M8" s="11" t="e">
        <f t="shared" si="5"/>
        <v>#DIV/0!</v>
      </c>
      <c r="N8" s="45" t="e">
        <f>AVERAGE(M8:M10)</f>
        <v>#DIV/0!</v>
      </c>
    </row>
    <row r="9" spans="1:15" s="10" customFormat="1" x14ac:dyDescent="0.25">
      <c r="F9" s="25">
        <v>88.2</v>
      </c>
      <c r="G9" s="10">
        <f t="shared" si="0"/>
        <v>0</v>
      </c>
      <c r="H9" s="10">
        <f t="shared" si="1"/>
        <v>0</v>
      </c>
      <c r="I9" s="11">
        <f t="shared" si="2"/>
        <v>0</v>
      </c>
      <c r="J9" s="11">
        <f t="shared" si="3"/>
        <v>0</v>
      </c>
      <c r="K9" s="11">
        <f t="shared" si="6"/>
        <v>0</v>
      </c>
      <c r="L9" s="11">
        <f t="shared" si="4"/>
        <v>0</v>
      </c>
      <c r="M9" s="11" t="e">
        <f t="shared" si="5"/>
        <v>#DIV/0!</v>
      </c>
      <c r="N9" s="26" t="e">
        <f>_xlfn.STDEV.P(M8:M10)</f>
        <v>#DIV/0!</v>
      </c>
    </row>
    <row r="10" spans="1:15" s="10" customFormat="1" x14ac:dyDescent="0.25">
      <c r="F10" s="23" t="s">
        <v>15</v>
      </c>
      <c r="G10" s="10">
        <f t="shared" si="0"/>
        <v>0</v>
      </c>
      <c r="H10" s="10">
        <f t="shared" si="1"/>
        <v>0</v>
      </c>
      <c r="I10" s="11">
        <f t="shared" si="2"/>
        <v>0</v>
      </c>
      <c r="J10" s="11">
        <f t="shared" si="3"/>
        <v>0</v>
      </c>
      <c r="K10" s="11">
        <f t="shared" si="6"/>
        <v>0</v>
      </c>
      <c r="L10" s="11">
        <f t="shared" si="4"/>
        <v>0</v>
      </c>
      <c r="M10" s="11" t="e">
        <f t="shared" si="5"/>
        <v>#DIV/0!</v>
      </c>
    </row>
    <row r="11" spans="1:15" s="12" customFormat="1" x14ac:dyDescent="0.25">
      <c r="F11" s="22">
        <v>6.0220000000000003E+23</v>
      </c>
      <c r="G11" s="12">
        <f t="shared" si="0"/>
        <v>0</v>
      </c>
      <c r="H11" s="12">
        <f t="shared" si="1"/>
        <v>0</v>
      </c>
      <c r="I11" s="13">
        <f t="shared" si="2"/>
        <v>0</v>
      </c>
      <c r="J11" s="13">
        <f t="shared" si="3"/>
        <v>0</v>
      </c>
      <c r="K11" s="13">
        <f t="shared" si="6"/>
        <v>0</v>
      </c>
      <c r="L11" s="13">
        <f t="shared" si="4"/>
        <v>0</v>
      </c>
      <c r="M11" s="13" t="e">
        <f t="shared" si="5"/>
        <v>#DIV/0!</v>
      </c>
      <c r="N11" s="12" t="e">
        <f>AVERAGE(M11:M13)</f>
        <v>#DIV/0!</v>
      </c>
    </row>
    <row r="12" spans="1:15" s="12" customFormat="1" x14ac:dyDescent="0.25">
      <c r="F12" s="24"/>
      <c r="G12" s="12">
        <f t="shared" si="0"/>
        <v>0</v>
      </c>
      <c r="H12" s="12">
        <f t="shared" si="1"/>
        <v>0</v>
      </c>
      <c r="I12" s="13">
        <f t="shared" si="2"/>
        <v>0</v>
      </c>
      <c r="J12" s="13">
        <f t="shared" si="3"/>
        <v>0</v>
      </c>
      <c r="K12" s="13">
        <f t="shared" si="6"/>
        <v>0</v>
      </c>
      <c r="L12" s="13">
        <f t="shared" si="4"/>
        <v>0</v>
      </c>
      <c r="M12" s="13" t="e">
        <f t="shared" si="5"/>
        <v>#DIV/0!</v>
      </c>
      <c r="N12" s="12" t="e">
        <f>_xlfn.STDEV.P(M11:M13)</f>
        <v>#DIV/0!</v>
      </c>
    </row>
    <row r="13" spans="1:15" s="12" customFormat="1" x14ac:dyDescent="0.25">
      <c r="F13" s="24"/>
      <c r="G13" s="12">
        <f t="shared" si="0"/>
        <v>0</v>
      </c>
      <c r="H13" s="12">
        <f t="shared" si="1"/>
        <v>0</v>
      </c>
      <c r="I13" s="13">
        <f t="shared" si="2"/>
        <v>0</v>
      </c>
      <c r="J13" s="13">
        <f t="shared" si="3"/>
        <v>0</v>
      </c>
      <c r="K13" s="13">
        <f t="shared" si="6"/>
        <v>0</v>
      </c>
      <c r="L13" s="13">
        <f t="shared" si="4"/>
        <v>0</v>
      </c>
      <c r="M13" s="13" t="e">
        <f t="shared" si="5"/>
        <v>#DIV/0!</v>
      </c>
    </row>
    <row r="14" spans="1:15" s="14" customFormat="1" x14ac:dyDescent="0.25">
      <c r="F14" s="24"/>
      <c r="G14" s="14">
        <f t="shared" si="0"/>
        <v>0</v>
      </c>
      <c r="H14" s="14">
        <f t="shared" si="1"/>
        <v>0</v>
      </c>
      <c r="I14" s="15">
        <f t="shared" si="2"/>
        <v>0</v>
      </c>
      <c r="J14" s="15">
        <f t="shared" si="3"/>
        <v>0</v>
      </c>
      <c r="K14" s="15">
        <f t="shared" si="6"/>
        <v>0</v>
      </c>
      <c r="L14" s="15">
        <f t="shared" si="4"/>
        <v>0</v>
      </c>
      <c r="M14" s="15" t="e">
        <f t="shared" si="5"/>
        <v>#DIV/0!</v>
      </c>
      <c r="N14" s="14" t="e">
        <f>AVERAGE(M14:M16)</f>
        <v>#DIV/0!</v>
      </c>
    </row>
    <row r="15" spans="1:15" s="14" customFormat="1" x14ac:dyDescent="0.25">
      <c r="F15" s="24"/>
      <c r="G15" s="14">
        <f t="shared" si="0"/>
        <v>0</v>
      </c>
      <c r="H15" s="14">
        <f t="shared" si="1"/>
        <v>0</v>
      </c>
      <c r="I15" s="15">
        <f t="shared" si="2"/>
        <v>0</v>
      </c>
      <c r="J15" s="15">
        <f t="shared" si="3"/>
        <v>0</v>
      </c>
      <c r="K15" s="15">
        <f t="shared" si="6"/>
        <v>0</v>
      </c>
      <c r="L15" s="15">
        <f t="shared" si="4"/>
        <v>0</v>
      </c>
      <c r="M15" s="15" t="e">
        <f t="shared" si="5"/>
        <v>#DIV/0!</v>
      </c>
      <c r="N15" s="14" t="e">
        <f>_xlfn.STDEV.P(M14:M16)</f>
        <v>#DIV/0!</v>
      </c>
      <c r="O15" s="14" t="s">
        <v>324</v>
      </c>
    </row>
    <row r="16" spans="1:15" s="14" customFormat="1" x14ac:dyDescent="0.25">
      <c r="F16" s="24"/>
      <c r="G16" s="14">
        <f t="shared" si="0"/>
        <v>0</v>
      </c>
      <c r="H16" s="14">
        <f t="shared" si="1"/>
        <v>0</v>
      </c>
      <c r="I16" s="15">
        <f t="shared" si="2"/>
        <v>0</v>
      </c>
      <c r="J16" s="15">
        <f t="shared" si="3"/>
        <v>0</v>
      </c>
      <c r="K16" s="15">
        <f t="shared" si="6"/>
        <v>0</v>
      </c>
      <c r="L16" s="15">
        <f t="shared" si="4"/>
        <v>0</v>
      </c>
      <c r="M16" s="15" t="e">
        <f t="shared" si="5"/>
        <v>#DIV/0!</v>
      </c>
    </row>
    <row r="17" spans="5:14" s="16" customFormat="1" x14ac:dyDescent="0.25">
      <c r="F17" s="24"/>
      <c r="G17" s="16">
        <f t="shared" si="0"/>
        <v>0</v>
      </c>
      <c r="H17" s="16">
        <f t="shared" si="1"/>
        <v>0</v>
      </c>
      <c r="I17" s="17">
        <f t="shared" si="2"/>
        <v>0</v>
      </c>
      <c r="J17" s="17">
        <f t="shared" si="3"/>
        <v>0</v>
      </c>
      <c r="K17" s="17">
        <f t="shared" si="6"/>
        <v>0</v>
      </c>
      <c r="L17" s="17">
        <f t="shared" si="4"/>
        <v>0</v>
      </c>
      <c r="M17" s="17" t="e">
        <f t="shared" si="5"/>
        <v>#DIV/0!</v>
      </c>
      <c r="N17" s="20" t="e">
        <f>AVERAGE(M17:M19)</f>
        <v>#DIV/0!</v>
      </c>
    </row>
    <row r="18" spans="5:14" s="16" customFormat="1" x14ac:dyDescent="0.25">
      <c r="F18" s="24"/>
      <c r="G18" s="16">
        <f t="shared" si="0"/>
        <v>0</v>
      </c>
      <c r="H18" s="16">
        <f t="shared" si="1"/>
        <v>0</v>
      </c>
      <c r="I18" s="17">
        <f t="shared" si="2"/>
        <v>0</v>
      </c>
      <c r="J18" s="17">
        <f t="shared" si="3"/>
        <v>0</v>
      </c>
      <c r="K18" s="17">
        <f t="shared" si="6"/>
        <v>0</v>
      </c>
      <c r="L18" s="17">
        <f t="shared" si="4"/>
        <v>0</v>
      </c>
      <c r="M18" s="17" t="e">
        <f t="shared" si="5"/>
        <v>#DIV/0!</v>
      </c>
      <c r="N18" s="20" t="e">
        <f>_xlfn.STDEV.P(M17:M19)</f>
        <v>#DIV/0!</v>
      </c>
    </row>
    <row r="19" spans="5:14" s="16" customFormat="1" x14ac:dyDescent="0.25">
      <c r="E19" s="30"/>
      <c r="F19" s="38"/>
      <c r="G19" s="34">
        <f t="shared" si="0"/>
        <v>0</v>
      </c>
      <c r="H19" s="16">
        <f t="shared" si="1"/>
        <v>0</v>
      </c>
      <c r="I19" s="17">
        <f t="shared" si="2"/>
        <v>0</v>
      </c>
      <c r="J19" s="17">
        <f t="shared" si="3"/>
        <v>0</v>
      </c>
      <c r="K19" s="17">
        <f t="shared" si="6"/>
        <v>0</v>
      </c>
      <c r="L19" s="17">
        <f t="shared" si="4"/>
        <v>0</v>
      </c>
      <c r="M19" s="17" t="e">
        <f t="shared" si="5"/>
        <v>#DIV/0!</v>
      </c>
    </row>
    <row r="20" spans="5:14" s="29" customFormat="1" x14ac:dyDescent="0.25">
      <c r="E20" s="31"/>
      <c r="F20" s="38"/>
      <c r="G20" s="35">
        <f t="shared" si="0"/>
        <v>0</v>
      </c>
      <c r="H20" s="29">
        <f t="shared" si="1"/>
        <v>0</v>
      </c>
      <c r="I20" s="29">
        <f t="shared" si="2"/>
        <v>0</v>
      </c>
      <c r="J20" s="29">
        <f t="shared" si="3"/>
        <v>0</v>
      </c>
      <c r="K20" s="29">
        <f t="shared" si="6"/>
        <v>0</v>
      </c>
      <c r="L20" s="29">
        <f t="shared" si="4"/>
        <v>0</v>
      </c>
      <c r="M20" s="29" t="e">
        <f t="shared" si="5"/>
        <v>#DIV/0!</v>
      </c>
      <c r="N20" s="39" t="e">
        <f>AVERAGE(M20:M22)</f>
        <v>#DIV/0!</v>
      </c>
    </row>
    <row r="21" spans="5:14" s="29" customFormat="1" x14ac:dyDescent="0.25">
      <c r="E21" s="31"/>
      <c r="F21" s="38"/>
      <c r="G21" s="35">
        <f t="shared" si="0"/>
        <v>0</v>
      </c>
      <c r="H21" s="29">
        <f t="shared" si="1"/>
        <v>0</v>
      </c>
      <c r="I21" s="29">
        <f t="shared" si="2"/>
        <v>0</v>
      </c>
      <c r="J21" s="29">
        <f t="shared" si="3"/>
        <v>0</v>
      </c>
      <c r="K21" s="29">
        <f t="shared" si="6"/>
        <v>0</v>
      </c>
      <c r="L21" s="29">
        <f t="shared" si="4"/>
        <v>0</v>
      </c>
      <c r="M21" s="29" t="e">
        <f t="shared" si="5"/>
        <v>#DIV/0!</v>
      </c>
      <c r="N21" s="39" t="e">
        <f>_xlfn.STDEV.P(M20:M22)</f>
        <v>#DIV/0!</v>
      </c>
    </row>
    <row r="22" spans="5:14" s="29" customFormat="1" x14ac:dyDescent="0.25">
      <c r="E22" s="31"/>
      <c r="F22" s="38"/>
      <c r="G22" s="35">
        <f t="shared" si="0"/>
        <v>0</v>
      </c>
      <c r="H22" s="29">
        <f t="shared" si="1"/>
        <v>0</v>
      </c>
      <c r="I22" s="29">
        <f t="shared" si="2"/>
        <v>0</v>
      </c>
      <c r="J22" s="29">
        <f t="shared" si="3"/>
        <v>0</v>
      </c>
      <c r="K22" s="29">
        <f t="shared" si="6"/>
        <v>0</v>
      </c>
      <c r="L22" s="29">
        <f t="shared" si="4"/>
        <v>0</v>
      </c>
      <c r="M22" s="29" t="e">
        <f t="shared" si="5"/>
        <v>#DIV/0!</v>
      </c>
    </row>
    <row r="23" spans="5:14" s="27" customFormat="1" x14ac:dyDescent="0.25">
      <c r="E23" s="32"/>
      <c r="F23" s="38"/>
      <c r="G23" s="36">
        <f t="shared" si="0"/>
        <v>0</v>
      </c>
      <c r="H23" s="27">
        <f t="shared" si="1"/>
        <v>0</v>
      </c>
      <c r="I23" s="27">
        <f t="shared" si="2"/>
        <v>0</v>
      </c>
      <c r="J23" s="27">
        <f t="shared" si="3"/>
        <v>0</v>
      </c>
      <c r="K23" s="27">
        <f t="shared" si="6"/>
        <v>0</v>
      </c>
      <c r="L23" s="27">
        <f t="shared" si="4"/>
        <v>0</v>
      </c>
      <c r="M23" s="27" t="e">
        <f t="shared" si="5"/>
        <v>#DIV/0!</v>
      </c>
      <c r="N23" s="40" t="e">
        <f>AVERAGE(M23:M25)</f>
        <v>#DIV/0!</v>
      </c>
    </row>
    <row r="24" spans="5:14" s="27" customFormat="1" x14ac:dyDescent="0.25">
      <c r="E24" s="32"/>
      <c r="F24" s="38"/>
      <c r="G24" s="36">
        <f t="shared" si="0"/>
        <v>0</v>
      </c>
      <c r="H24" s="27">
        <f t="shared" si="1"/>
        <v>0</v>
      </c>
      <c r="I24" s="27">
        <f t="shared" si="2"/>
        <v>0</v>
      </c>
      <c r="J24" s="27">
        <f t="shared" si="3"/>
        <v>0</v>
      </c>
      <c r="K24" s="27">
        <f t="shared" si="6"/>
        <v>0</v>
      </c>
      <c r="L24" s="27">
        <f t="shared" si="4"/>
        <v>0</v>
      </c>
      <c r="M24" s="27" t="e">
        <f t="shared" si="5"/>
        <v>#DIV/0!</v>
      </c>
      <c r="N24" s="40" t="e">
        <f>_xlfn.STDEV.P(M23:M25)</f>
        <v>#DIV/0!</v>
      </c>
    </row>
    <row r="25" spans="5:14" s="27" customFormat="1" x14ac:dyDescent="0.25">
      <c r="E25" s="32"/>
      <c r="F25" s="38"/>
      <c r="G25" s="36">
        <f t="shared" si="0"/>
        <v>0</v>
      </c>
      <c r="H25" s="27">
        <f t="shared" si="1"/>
        <v>0</v>
      </c>
      <c r="I25" s="27">
        <f t="shared" si="2"/>
        <v>0</v>
      </c>
      <c r="J25" s="27">
        <f t="shared" si="3"/>
        <v>0</v>
      </c>
      <c r="K25" s="27">
        <f t="shared" si="6"/>
        <v>0</v>
      </c>
      <c r="L25" s="27">
        <f t="shared" si="4"/>
        <v>0</v>
      </c>
      <c r="M25" s="27" t="e">
        <f t="shared" si="5"/>
        <v>#DIV/0!</v>
      </c>
    </row>
    <row r="26" spans="5:14" s="43" customFormat="1" x14ac:dyDescent="0.25">
      <c r="F26" s="38"/>
      <c r="G26" s="43">
        <f t="shared" si="0"/>
        <v>0</v>
      </c>
      <c r="H26" s="43">
        <f t="shared" si="1"/>
        <v>0</v>
      </c>
      <c r="I26" s="43">
        <f t="shared" si="2"/>
        <v>0</v>
      </c>
      <c r="J26" s="43">
        <f t="shared" si="3"/>
        <v>0</v>
      </c>
      <c r="K26" s="43">
        <f t="shared" si="6"/>
        <v>0</v>
      </c>
      <c r="L26" s="43">
        <f t="shared" si="4"/>
        <v>0</v>
      </c>
      <c r="M26" s="43" t="e">
        <f t="shared" si="5"/>
        <v>#DIV/0!</v>
      </c>
      <c r="N26" s="43" t="e">
        <f>AVERAGE(M26:M28)</f>
        <v>#DIV/0!</v>
      </c>
    </row>
    <row r="27" spans="5:14" s="43" customFormat="1" x14ac:dyDescent="0.25">
      <c r="F27" s="38"/>
      <c r="G27" s="43">
        <f t="shared" si="0"/>
        <v>0</v>
      </c>
      <c r="H27" s="43">
        <f t="shared" si="1"/>
        <v>0</v>
      </c>
      <c r="I27" s="43">
        <f t="shared" si="2"/>
        <v>0</v>
      </c>
      <c r="J27" s="43">
        <f t="shared" si="3"/>
        <v>0</v>
      </c>
      <c r="K27" s="43">
        <f t="shared" si="6"/>
        <v>0</v>
      </c>
      <c r="L27" s="43">
        <f t="shared" si="4"/>
        <v>0</v>
      </c>
      <c r="M27" s="43" t="e">
        <f t="shared" si="5"/>
        <v>#DIV/0!</v>
      </c>
      <c r="N27" s="43" t="e">
        <f>STDEV(M26:M28)</f>
        <v>#DIV/0!</v>
      </c>
    </row>
    <row r="28" spans="5:14" s="43" customFormat="1" x14ac:dyDescent="0.25">
      <c r="F28" s="38"/>
      <c r="G28" s="43">
        <f t="shared" si="0"/>
        <v>0</v>
      </c>
      <c r="H28" s="43">
        <f t="shared" si="1"/>
        <v>0</v>
      </c>
      <c r="I28" s="43">
        <f t="shared" si="2"/>
        <v>0</v>
      </c>
      <c r="J28" s="43">
        <f t="shared" si="3"/>
        <v>0</v>
      </c>
      <c r="K28" s="43">
        <f t="shared" si="6"/>
        <v>0</v>
      </c>
      <c r="L28" s="43">
        <f t="shared" si="4"/>
        <v>0</v>
      </c>
      <c r="M28" s="43" t="e">
        <f t="shared" si="5"/>
        <v>#DIV/0!</v>
      </c>
    </row>
    <row r="29" spans="5:14" s="42" customFormat="1" x14ac:dyDescent="0.25">
      <c r="F29" s="38"/>
      <c r="G29" s="42">
        <f t="shared" si="0"/>
        <v>0</v>
      </c>
      <c r="H29" s="42">
        <f t="shared" si="1"/>
        <v>0</v>
      </c>
      <c r="I29" s="42">
        <f t="shared" si="2"/>
        <v>0</v>
      </c>
      <c r="J29" s="42">
        <f t="shared" si="3"/>
        <v>0</v>
      </c>
      <c r="K29" s="42">
        <f t="shared" si="6"/>
        <v>0</v>
      </c>
      <c r="L29" s="42">
        <f t="shared" si="4"/>
        <v>0</v>
      </c>
      <c r="M29" s="42" t="e">
        <f t="shared" si="5"/>
        <v>#DIV/0!</v>
      </c>
      <c r="N29" s="42" t="e">
        <f>AVERAGE(M29:M31)</f>
        <v>#DIV/0!</v>
      </c>
    </row>
    <row r="30" spans="5:14" s="42" customFormat="1" x14ac:dyDescent="0.25">
      <c r="F30" s="38"/>
      <c r="G30" s="42">
        <f t="shared" si="0"/>
        <v>0</v>
      </c>
      <c r="H30" s="42">
        <f t="shared" si="1"/>
        <v>0</v>
      </c>
      <c r="I30" s="42">
        <f t="shared" si="2"/>
        <v>0</v>
      </c>
      <c r="J30" s="42">
        <f t="shared" si="3"/>
        <v>0</v>
      </c>
      <c r="K30" s="42">
        <f t="shared" si="6"/>
        <v>0</v>
      </c>
      <c r="L30" s="42">
        <f t="shared" si="4"/>
        <v>0</v>
      </c>
      <c r="M30" s="42" t="e">
        <f t="shared" si="5"/>
        <v>#DIV/0!</v>
      </c>
      <c r="N30" s="42" t="e">
        <f>STDEV(M29:M31)</f>
        <v>#DIV/0!</v>
      </c>
    </row>
    <row r="31" spans="5:14" s="42" customFormat="1" x14ac:dyDescent="0.25">
      <c r="F31" s="38"/>
      <c r="G31" s="42">
        <f t="shared" si="0"/>
        <v>0</v>
      </c>
      <c r="H31" s="42">
        <f t="shared" si="1"/>
        <v>0</v>
      </c>
      <c r="I31" s="42">
        <f t="shared" si="2"/>
        <v>0</v>
      </c>
      <c r="J31" s="42">
        <f t="shared" si="3"/>
        <v>0</v>
      </c>
      <c r="K31" s="42">
        <f t="shared" si="6"/>
        <v>0</v>
      </c>
      <c r="L31" s="42">
        <f t="shared" si="4"/>
        <v>0</v>
      </c>
      <c r="M31" s="42" t="e">
        <f t="shared" si="5"/>
        <v>#DIV/0!</v>
      </c>
    </row>
  </sheetData>
  <phoneticPr fontId="5" type="noConversion"/>
  <pageMargins left="0.7" right="0.7" top="0.75" bottom="0.75" header="0.3" footer="0.3"/>
  <pageSetup paperSize="9" orientation="portrait" verticalDpi="0" r:id="rId1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7F36DF-5EFB-47A0-8EDF-329280CA6831}">
  <dimension ref="A1:O31"/>
  <sheetViews>
    <sheetView workbookViewId="0">
      <selection sqref="A1:XFD1048576"/>
    </sheetView>
  </sheetViews>
  <sheetFormatPr defaultRowHeight="15" x14ac:dyDescent="0.25"/>
  <cols>
    <col min="1" max="1" width="14.42578125" customWidth="1"/>
    <col min="2" max="2" width="14.5703125" customWidth="1"/>
    <col min="3" max="3" width="16.85546875" customWidth="1"/>
    <col min="4" max="4" width="13.5703125" customWidth="1"/>
    <col min="5" max="5" width="13" customWidth="1"/>
    <col min="6" max="6" width="19.42578125" bestFit="1" customWidth="1"/>
    <col min="15" max="15" width="12" bestFit="1" customWidth="1"/>
  </cols>
  <sheetData>
    <row r="1" spans="1:15" ht="22.5" customHeight="1" x14ac:dyDescent="0.25">
      <c r="A1" s="1" t="s">
        <v>2</v>
      </c>
      <c r="B1" s="2" t="s">
        <v>12</v>
      </c>
      <c r="C1" s="2" t="s">
        <v>1</v>
      </c>
      <c r="D1" s="2" t="s">
        <v>0</v>
      </c>
      <c r="E1" s="2" t="s">
        <v>7</v>
      </c>
      <c r="F1" s="3" t="s">
        <v>3</v>
      </c>
      <c r="G1" s="4" t="s">
        <v>4</v>
      </c>
      <c r="H1" s="4" t="s">
        <v>17</v>
      </c>
      <c r="I1" s="4" t="s">
        <v>5</v>
      </c>
      <c r="J1" s="4" t="s">
        <v>6</v>
      </c>
      <c r="K1" s="4" t="s">
        <v>8</v>
      </c>
      <c r="L1" s="4" t="s">
        <v>9</v>
      </c>
      <c r="M1" s="4" t="s">
        <v>10</v>
      </c>
      <c r="N1" s="19" t="s">
        <v>35</v>
      </c>
      <c r="O1" s="18"/>
    </row>
    <row r="2" spans="1:15" s="5" customFormat="1" x14ac:dyDescent="0.25">
      <c r="A2" s="5" t="s">
        <v>553</v>
      </c>
      <c r="B2" s="5">
        <v>3.5057999999999998</v>
      </c>
      <c r="C2" s="5">
        <v>4.8483999999999998</v>
      </c>
      <c r="D2" s="5">
        <v>3.5078</v>
      </c>
      <c r="E2" s="5">
        <v>0.51283000000000001</v>
      </c>
      <c r="F2" s="21" t="s">
        <v>16</v>
      </c>
      <c r="G2" s="5">
        <f>D2-B2</f>
        <v>2.0000000000002238E-3</v>
      </c>
      <c r="H2" s="5">
        <f>C2-B2-G2</f>
        <v>1.3405999999999998</v>
      </c>
      <c r="I2" s="6">
        <f>(H2*$F$3)/100</f>
        <v>1.1985902419999997E-4</v>
      </c>
      <c r="J2" s="6">
        <f>I2/$F$9</f>
        <v>1.3589458526077094E-6</v>
      </c>
      <c r="K2" s="6">
        <f>(E2*J2)/12</f>
        <v>5.8075683466067635E-8</v>
      </c>
      <c r="L2" s="6">
        <f>K2*$F$7</f>
        <v>2.7307186365745003E-6</v>
      </c>
      <c r="M2" s="44">
        <f>(L2/G2)*100</f>
        <v>0.13653593182870974</v>
      </c>
      <c r="N2" s="5">
        <f>AVERAGE(M2:M4)</f>
        <v>0.14245150265659887</v>
      </c>
      <c r="O2" s="5" t="s">
        <v>325</v>
      </c>
    </row>
    <row r="3" spans="1:15" s="5" customFormat="1" x14ac:dyDescent="0.25">
      <c r="A3" s="5" t="s">
        <v>554</v>
      </c>
      <c r="B3" s="5">
        <v>3.5556999999999999</v>
      </c>
      <c r="C3" s="5">
        <v>4.9276</v>
      </c>
      <c r="D3" s="5">
        <v>3.5579999999999998</v>
      </c>
      <c r="E3" s="44">
        <v>0.55420000000000003</v>
      </c>
      <c r="F3" s="22">
        <v>8.9406999999999993E-3</v>
      </c>
      <c r="G3" s="5">
        <f t="shared" ref="G3:G31" si="0">D3-B3</f>
        <v>2.2999999999999687E-3</v>
      </c>
      <c r="H3" s="5">
        <f t="shared" ref="H3:H31" si="1">C3-B3-G3</f>
        <v>1.3696000000000002</v>
      </c>
      <c r="I3" s="6">
        <f t="shared" ref="I3:I31" si="2">(H3*$F$3)/100</f>
        <v>1.224518272E-4</v>
      </c>
      <c r="J3" s="6">
        <f t="shared" ref="J3:J31" si="3">I3/$F$9</f>
        <v>1.3883427120181405E-6</v>
      </c>
      <c r="K3" s="6">
        <f>(E3*J3)/12</f>
        <v>6.4118294250037786E-8</v>
      </c>
      <c r="L3" s="6">
        <f t="shared" ref="L3:L31" si="4">K3*$F$7</f>
        <v>3.0148421956367771E-6</v>
      </c>
      <c r="M3" s="44">
        <f t="shared" ref="M3:M31" si="5">(L3/G3)*100</f>
        <v>0.13108009546247035</v>
      </c>
      <c r="N3" s="5">
        <f>_xlfn.STDEV.P(M2:M4)</f>
        <v>1.2425008235116946E-2</v>
      </c>
    </row>
    <row r="4" spans="1:15" s="5" customFormat="1" x14ac:dyDescent="0.25">
      <c r="A4" s="5" t="s">
        <v>555</v>
      </c>
      <c r="B4" s="5">
        <v>3.4605999999999999</v>
      </c>
      <c r="C4" s="5">
        <v>4.7424999999999997</v>
      </c>
      <c r="D4" s="5">
        <v>3.4626000000000001</v>
      </c>
      <c r="E4" s="5">
        <v>0.62843329999999997</v>
      </c>
      <c r="F4" s="23"/>
      <c r="G4" s="5">
        <f t="shared" si="0"/>
        <v>2.0000000000002238E-3</v>
      </c>
      <c r="H4" s="5">
        <f t="shared" si="1"/>
        <v>1.2798999999999996</v>
      </c>
      <c r="I4" s="6">
        <f t="shared" si="2"/>
        <v>1.1443201929999996E-4</v>
      </c>
      <c r="J4" s="6">
        <f t="shared" si="3"/>
        <v>1.2974151848072557E-6</v>
      </c>
      <c r="K4" s="6">
        <f>(E4*J4)/12</f>
        <v>6.7944908838211127E-8</v>
      </c>
      <c r="L4" s="6">
        <f t="shared" si="4"/>
        <v>3.1947696135726875E-6</v>
      </c>
      <c r="M4" s="44">
        <f t="shared" si="5"/>
        <v>0.15973848067861651</v>
      </c>
      <c r="N4" s="7"/>
    </row>
    <row r="5" spans="1:15" s="8" customFormat="1" x14ac:dyDescent="0.25">
      <c r="F5" s="24"/>
      <c r="G5" s="8">
        <f t="shared" si="0"/>
        <v>0</v>
      </c>
      <c r="H5" s="8">
        <f t="shared" si="1"/>
        <v>0</v>
      </c>
      <c r="I5" s="9">
        <f t="shared" si="2"/>
        <v>0</v>
      </c>
      <c r="J5" s="9">
        <f t="shared" si="3"/>
        <v>0</v>
      </c>
      <c r="K5" s="9">
        <f t="shared" ref="K5:K31" si="6">E5*J5/12</f>
        <v>0</v>
      </c>
      <c r="L5" s="9">
        <f t="shared" si="4"/>
        <v>0</v>
      </c>
      <c r="M5" s="46" t="e">
        <f t="shared" si="5"/>
        <v>#DIV/0!</v>
      </c>
      <c r="N5" s="8" t="e">
        <f>AVERAGE(M5:M7)</f>
        <v>#DIV/0!</v>
      </c>
    </row>
    <row r="6" spans="1:15" s="8" customFormat="1" x14ac:dyDescent="0.25">
      <c r="F6" s="23" t="s">
        <v>13</v>
      </c>
      <c r="G6" s="8">
        <f t="shared" si="0"/>
        <v>0</v>
      </c>
      <c r="H6" s="8">
        <f t="shared" si="1"/>
        <v>0</v>
      </c>
      <c r="I6" s="9">
        <f t="shared" si="2"/>
        <v>0</v>
      </c>
      <c r="J6" s="9">
        <f t="shared" si="3"/>
        <v>0</v>
      </c>
      <c r="K6" s="9">
        <f t="shared" si="6"/>
        <v>0</v>
      </c>
      <c r="L6" s="9">
        <f t="shared" si="4"/>
        <v>0</v>
      </c>
      <c r="M6" s="46" t="e">
        <f t="shared" si="5"/>
        <v>#DIV/0!</v>
      </c>
      <c r="N6" s="8" t="e">
        <f>_xlfn.STDEV.P(M5:M7)</f>
        <v>#DIV/0!</v>
      </c>
    </row>
    <row r="7" spans="1:15" s="8" customFormat="1" x14ac:dyDescent="0.25">
      <c r="F7" s="24">
        <v>47.02</v>
      </c>
      <c r="G7" s="8">
        <f t="shared" si="0"/>
        <v>0</v>
      </c>
      <c r="H7" s="8">
        <f t="shared" si="1"/>
        <v>0</v>
      </c>
      <c r="I7" s="9">
        <f t="shared" si="2"/>
        <v>0</v>
      </c>
      <c r="J7" s="9">
        <f t="shared" si="3"/>
        <v>0</v>
      </c>
      <c r="K7" s="9">
        <f t="shared" si="6"/>
        <v>0</v>
      </c>
      <c r="L7" s="9">
        <f t="shared" si="4"/>
        <v>0</v>
      </c>
      <c r="M7" s="46" t="e">
        <f t="shared" si="5"/>
        <v>#DIV/0!</v>
      </c>
    </row>
    <row r="8" spans="1:15" s="10" customFormat="1" x14ac:dyDescent="0.25">
      <c r="F8" s="23" t="s">
        <v>14</v>
      </c>
      <c r="G8" s="10">
        <f t="shared" si="0"/>
        <v>0</v>
      </c>
      <c r="H8" s="10">
        <f t="shared" si="1"/>
        <v>0</v>
      </c>
      <c r="I8" s="11">
        <f t="shared" si="2"/>
        <v>0</v>
      </c>
      <c r="J8" s="11">
        <f t="shared" si="3"/>
        <v>0</v>
      </c>
      <c r="K8" s="11">
        <f t="shared" si="6"/>
        <v>0</v>
      </c>
      <c r="L8" s="11">
        <f t="shared" si="4"/>
        <v>0</v>
      </c>
      <c r="M8" s="11" t="e">
        <f t="shared" si="5"/>
        <v>#DIV/0!</v>
      </c>
      <c r="N8" s="45" t="e">
        <f>AVERAGE(M8:M10)</f>
        <v>#DIV/0!</v>
      </c>
    </row>
    <row r="9" spans="1:15" s="10" customFormat="1" x14ac:dyDescent="0.25">
      <c r="F9" s="25">
        <v>88.2</v>
      </c>
      <c r="G9" s="10">
        <f t="shared" si="0"/>
        <v>0</v>
      </c>
      <c r="H9" s="10">
        <f t="shared" si="1"/>
        <v>0</v>
      </c>
      <c r="I9" s="11">
        <f t="shared" si="2"/>
        <v>0</v>
      </c>
      <c r="J9" s="11">
        <f t="shared" si="3"/>
        <v>0</v>
      </c>
      <c r="K9" s="11">
        <f t="shared" si="6"/>
        <v>0</v>
      </c>
      <c r="L9" s="11">
        <f t="shared" si="4"/>
        <v>0</v>
      </c>
      <c r="M9" s="11" t="e">
        <f t="shared" si="5"/>
        <v>#DIV/0!</v>
      </c>
      <c r="N9" s="26" t="e">
        <f>_xlfn.STDEV.P(M8:M10)</f>
        <v>#DIV/0!</v>
      </c>
    </row>
    <row r="10" spans="1:15" s="10" customFormat="1" x14ac:dyDescent="0.25">
      <c r="F10" s="23" t="s">
        <v>15</v>
      </c>
      <c r="G10" s="10">
        <f t="shared" si="0"/>
        <v>0</v>
      </c>
      <c r="H10" s="10">
        <f t="shared" si="1"/>
        <v>0</v>
      </c>
      <c r="I10" s="11">
        <f t="shared" si="2"/>
        <v>0</v>
      </c>
      <c r="J10" s="11">
        <f t="shared" si="3"/>
        <v>0</v>
      </c>
      <c r="K10" s="11">
        <f t="shared" si="6"/>
        <v>0</v>
      </c>
      <c r="L10" s="11">
        <f t="shared" si="4"/>
        <v>0</v>
      </c>
      <c r="M10" s="11" t="e">
        <f t="shared" si="5"/>
        <v>#DIV/0!</v>
      </c>
    </row>
    <row r="11" spans="1:15" s="12" customFormat="1" x14ac:dyDescent="0.25">
      <c r="F11" s="22">
        <v>6.0220000000000003E+23</v>
      </c>
      <c r="G11" s="12">
        <f t="shared" si="0"/>
        <v>0</v>
      </c>
      <c r="H11" s="12">
        <f t="shared" si="1"/>
        <v>0</v>
      </c>
      <c r="I11" s="13">
        <f t="shared" si="2"/>
        <v>0</v>
      </c>
      <c r="J11" s="13">
        <f t="shared" si="3"/>
        <v>0</v>
      </c>
      <c r="K11" s="13">
        <f t="shared" si="6"/>
        <v>0</v>
      </c>
      <c r="L11" s="13">
        <f t="shared" si="4"/>
        <v>0</v>
      </c>
      <c r="M11" s="13" t="e">
        <f t="shared" si="5"/>
        <v>#DIV/0!</v>
      </c>
      <c r="N11" s="12" t="e">
        <f>AVERAGE(M11:M13)</f>
        <v>#DIV/0!</v>
      </c>
    </row>
    <row r="12" spans="1:15" s="12" customFormat="1" x14ac:dyDescent="0.25">
      <c r="F12" s="24"/>
      <c r="G12" s="12">
        <f t="shared" si="0"/>
        <v>0</v>
      </c>
      <c r="H12" s="12">
        <f t="shared" si="1"/>
        <v>0</v>
      </c>
      <c r="I12" s="13">
        <f t="shared" si="2"/>
        <v>0</v>
      </c>
      <c r="J12" s="13">
        <f t="shared" si="3"/>
        <v>0</v>
      </c>
      <c r="K12" s="13">
        <f t="shared" si="6"/>
        <v>0</v>
      </c>
      <c r="L12" s="13">
        <f t="shared" si="4"/>
        <v>0</v>
      </c>
      <c r="M12" s="13" t="e">
        <f t="shared" si="5"/>
        <v>#DIV/0!</v>
      </c>
      <c r="N12" s="12" t="e">
        <f>_xlfn.STDEV.P(M11:M13)</f>
        <v>#DIV/0!</v>
      </c>
    </row>
    <row r="13" spans="1:15" s="12" customFormat="1" x14ac:dyDescent="0.25">
      <c r="F13" s="24"/>
      <c r="G13" s="12">
        <f t="shared" si="0"/>
        <v>0</v>
      </c>
      <c r="H13" s="12">
        <f t="shared" si="1"/>
        <v>0</v>
      </c>
      <c r="I13" s="13">
        <f t="shared" si="2"/>
        <v>0</v>
      </c>
      <c r="J13" s="13">
        <f t="shared" si="3"/>
        <v>0</v>
      </c>
      <c r="K13" s="13">
        <f t="shared" si="6"/>
        <v>0</v>
      </c>
      <c r="L13" s="13">
        <f t="shared" si="4"/>
        <v>0</v>
      </c>
      <c r="M13" s="13" t="e">
        <f t="shared" si="5"/>
        <v>#DIV/0!</v>
      </c>
    </row>
    <row r="14" spans="1:15" s="14" customFormat="1" x14ac:dyDescent="0.25">
      <c r="F14" s="24"/>
      <c r="G14" s="14">
        <f t="shared" si="0"/>
        <v>0</v>
      </c>
      <c r="H14" s="14">
        <f t="shared" si="1"/>
        <v>0</v>
      </c>
      <c r="I14" s="15">
        <f t="shared" si="2"/>
        <v>0</v>
      </c>
      <c r="J14" s="15">
        <f t="shared" si="3"/>
        <v>0</v>
      </c>
      <c r="K14" s="15">
        <f t="shared" si="6"/>
        <v>0</v>
      </c>
      <c r="L14" s="15">
        <f t="shared" si="4"/>
        <v>0</v>
      </c>
      <c r="M14" s="15" t="e">
        <f t="shared" si="5"/>
        <v>#DIV/0!</v>
      </c>
      <c r="N14" s="14" t="e">
        <f>AVERAGE(M14:M16)</f>
        <v>#DIV/0!</v>
      </c>
    </row>
    <row r="15" spans="1:15" s="14" customFormat="1" x14ac:dyDescent="0.25">
      <c r="F15" s="24"/>
      <c r="G15" s="14">
        <f t="shared" si="0"/>
        <v>0</v>
      </c>
      <c r="H15" s="14">
        <f t="shared" si="1"/>
        <v>0</v>
      </c>
      <c r="I15" s="15">
        <f t="shared" si="2"/>
        <v>0</v>
      </c>
      <c r="J15" s="15">
        <f t="shared" si="3"/>
        <v>0</v>
      </c>
      <c r="K15" s="15">
        <f t="shared" si="6"/>
        <v>0</v>
      </c>
      <c r="L15" s="15">
        <f t="shared" si="4"/>
        <v>0</v>
      </c>
      <c r="M15" s="15" t="e">
        <f t="shared" si="5"/>
        <v>#DIV/0!</v>
      </c>
      <c r="N15" s="14" t="e">
        <f>_xlfn.STDEV.P(M14:M16)</f>
        <v>#DIV/0!</v>
      </c>
      <c r="O15" s="14" t="s">
        <v>324</v>
      </c>
    </row>
    <row r="16" spans="1:15" s="14" customFormat="1" x14ac:dyDescent="0.25">
      <c r="F16" s="24"/>
      <c r="G16" s="14">
        <f t="shared" si="0"/>
        <v>0</v>
      </c>
      <c r="H16" s="14">
        <f t="shared" si="1"/>
        <v>0</v>
      </c>
      <c r="I16" s="15">
        <f t="shared" si="2"/>
        <v>0</v>
      </c>
      <c r="J16" s="15">
        <f t="shared" si="3"/>
        <v>0</v>
      </c>
      <c r="K16" s="15">
        <f t="shared" si="6"/>
        <v>0</v>
      </c>
      <c r="L16" s="15">
        <f t="shared" si="4"/>
        <v>0</v>
      </c>
      <c r="M16" s="15" t="e">
        <f t="shared" si="5"/>
        <v>#DIV/0!</v>
      </c>
    </row>
    <row r="17" spans="5:14" s="16" customFormat="1" x14ac:dyDescent="0.25">
      <c r="F17" s="24"/>
      <c r="G17" s="16">
        <f t="shared" si="0"/>
        <v>0</v>
      </c>
      <c r="H17" s="16">
        <f t="shared" si="1"/>
        <v>0</v>
      </c>
      <c r="I17" s="17">
        <f t="shared" si="2"/>
        <v>0</v>
      </c>
      <c r="J17" s="17">
        <f t="shared" si="3"/>
        <v>0</v>
      </c>
      <c r="K17" s="17">
        <f t="shared" si="6"/>
        <v>0</v>
      </c>
      <c r="L17" s="17">
        <f t="shared" si="4"/>
        <v>0</v>
      </c>
      <c r="M17" s="17" t="e">
        <f t="shared" si="5"/>
        <v>#DIV/0!</v>
      </c>
      <c r="N17" s="20" t="e">
        <f>AVERAGE(M17:M19)</f>
        <v>#DIV/0!</v>
      </c>
    </row>
    <row r="18" spans="5:14" s="16" customFormat="1" x14ac:dyDescent="0.25">
      <c r="F18" s="24"/>
      <c r="G18" s="16">
        <f t="shared" si="0"/>
        <v>0</v>
      </c>
      <c r="H18" s="16">
        <f t="shared" si="1"/>
        <v>0</v>
      </c>
      <c r="I18" s="17">
        <f t="shared" si="2"/>
        <v>0</v>
      </c>
      <c r="J18" s="17">
        <f t="shared" si="3"/>
        <v>0</v>
      </c>
      <c r="K18" s="17">
        <f t="shared" si="6"/>
        <v>0</v>
      </c>
      <c r="L18" s="17">
        <f t="shared" si="4"/>
        <v>0</v>
      </c>
      <c r="M18" s="17" t="e">
        <f t="shared" si="5"/>
        <v>#DIV/0!</v>
      </c>
      <c r="N18" s="20" t="e">
        <f>_xlfn.STDEV.P(M17:M19)</f>
        <v>#DIV/0!</v>
      </c>
    </row>
    <row r="19" spans="5:14" s="16" customFormat="1" x14ac:dyDescent="0.25">
      <c r="E19" s="30"/>
      <c r="F19" s="38"/>
      <c r="G19" s="34">
        <f t="shared" si="0"/>
        <v>0</v>
      </c>
      <c r="H19" s="16">
        <f t="shared" si="1"/>
        <v>0</v>
      </c>
      <c r="I19" s="17">
        <f t="shared" si="2"/>
        <v>0</v>
      </c>
      <c r="J19" s="17">
        <f t="shared" si="3"/>
        <v>0</v>
      </c>
      <c r="K19" s="17">
        <f t="shared" si="6"/>
        <v>0</v>
      </c>
      <c r="L19" s="17">
        <f t="shared" si="4"/>
        <v>0</v>
      </c>
      <c r="M19" s="17" t="e">
        <f t="shared" si="5"/>
        <v>#DIV/0!</v>
      </c>
    </row>
    <row r="20" spans="5:14" s="29" customFormat="1" x14ac:dyDescent="0.25">
      <c r="E20" s="31"/>
      <c r="F20" s="38"/>
      <c r="G20" s="35">
        <f t="shared" si="0"/>
        <v>0</v>
      </c>
      <c r="H20" s="29">
        <f t="shared" si="1"/>
        <v>0</v>
      </c>
      <c r="I20" s="29">
        <f t="shared" si="2"/>
        <v>0</v>
      </c>
      <c r="J20" s="29">
        <f t="shared" si="3"/>
        <v>0</v>
      </c>
      <c r="K20" s="29">
        <f t="shared" si="6"/>
        <v>0</v>
      </c>
      <c r="L20" s="29">
        <f t="shared" si="4"/>
        <v>0</v>
      </c>
      <c r="M20" s="29" t="e">
        <f t="shared" si="5"/>
        <v>#DIV/0!</v>
      </c>
      <c r="N20" s="39" t="e">
        <f>AVERAGE(M20:M22)</f>
        <v>#DIV/0!</v>
      </c>
    </row>
    <row r="21" spans="5:14" s="29" customFormat="1" x14ac:dyDescent="0.25">
      <c r="E21" s="31"/>
      <c r="F21" s="38"/>
      <c r="G21" s="35">
        <f t="shared" si="0"/>
        <v>0</v>
      </c>
      <c r="H21" s="29">
        <f t="shared" si="1"/>
        <v>0</v>
      </c>
      <c r="I21" s="29">
        <f t="shared" si="2"/>
        <v>0</v>
      </c>
      <c r="J21" s="29">
        <f t="shared" si="3"/>
        <v>0</v>
      </c>
      <c r="K21" s="29">
        <f t="shared" si="6"/>
        <v>0</v>
      </c>
      <c r="L21" s="29">
        <f t="shared" si="4"/>
        <v>0</v>
      </c>
      <c r="M21" s="29" t="e">
        <f t="shared" si="5"/>
        <v>#DIV/0!</v>
      </c>
      <c r="N21" s="39" t="e">
        <f>_xlfn.STDEV.P(M20:M22)</f>
        <v>#DIV/0!</v>
      </c>
    </row>
    <row r="22" spans="5:14" s="29" customFormat="1" x14ac:dyDescent="0.25">
      <c r="E22" s="31"/>
      <c r="F22" s="38"/>
      <c r="G22" s="35">
        <f t="shared" si="0"/>
        <v>0</v>
      </c>
      <c r="H22" s="29">
        <f t="shared" si="1"/>
        <v>0</v>
      </c>
      <c r="I22" s="29">
        <f t="shared" si="2"/>
        <v>0</v>
      </c>
      <c r="J22" s="29">
        <f t="shared" si="3"/>
        <v>0</v>
      </c>
      <c r="K22" s="29">
        <f t="shared" si="6"/>
        <v>0</v>
      </c>
      <c r="L22" s="29">
        <f t="shared" si="4"/>
        <v>0</v>
      </c>
      <c r="M22" s="29" t="e">
        <f t="shared" si="5"/>
        <v>#DIV/0!</v>
      </c>
    </row>
    <row r="23" spans="5:14" s="27" customFormat="1" x14ac:dyDescent="0.25">
      <c r="E23" s="32"/>
      <c r="F23" s="38"/>
      <c r="G23" s="36">
        <f t="shared" si="0"/>
        <v>0</v>
      </c>
      <c r="H23" s="27">
        <f t="shared" si="1"/>
        <v>0</v>
      </c>
      <c r="I23" s="27">
        <f t="shared" si="2"/>
        <v>0</v>
      </c>
      <c r="J23" s="27">
        <f t="shared" si="3"/>
        <v>0</v>
      </c>
      <c r="K23" s="27">
        <f t="shared" si="6"/>
        <v>0</v>
      </c>
      <c r="L23" s="27">
        <f t="shared" si="4"/>
        <v>0</v>
      </c>
      <c r="M23" s="27" t="e">
        <f t="shared" si="5"/>
        <v>#DIV/0!</v>
      </c>
      <c r="N23" s="40" t="e">
        <f>AVERAGE(M23:M25)</f>
        <v>#DIV/0!</v>
      </c>
    </row>
    <row r="24" spans="5:14" s="27" customFormat="1" x14ac:dyDescent="0.25">
      <c r="E24" s="32"/>
      <c r="F24" s="38"/>
      <c r="G24" s="36">
        <f t="shared" si="0"/>
        <v>0</v>
      </c>
      <c r="H24" s="27">
        <f t="shared" si="1"/>
        <v>0</v>
      </c>
      <c r="I24" s="27">
        <f t="shared" si="2"/>
        <v>0</v>
      </c>
      <c r="J24" s="27">
        <f t="shared" si="3"/>
        <v>0</v>
      </c>
      <c r="K24" s="27">
        <f t="shared" si="6"/>
        <v>0</v>
      </c>
      <c r="L24" s="27">
        <f t="shared" si="4"/>
        <v>0</v>
      </c>
      <c r="M24" s="27" t="e">
        <f t="shared" si="5"/>
        <v>#DIV/0!</v>
      </c>
      <c r="N24" s="40" t="e">
        <f>_xlfn.STDEV.P(M23:M25)</f>
        <v>#DIV/0!</v>
      </c>
    </row>
    <row r="25" spans="5:14" s="27" customFormat="1" x14ac:dyDescent="0.25">
      <c r="E25" s="32"/>
      <c r="F25" s="38"/>
      <c r="G25" s="36">
        <f t="shared" si="0"/>
        <v>0</v>
      </c>
      <c r="H25" s="27">
        <f t="shared" si="1"/>
        <v>0</v>
      </c>
      <c r="I25" s="27">
        <f t="shared" si="2"/>
        <v>0</v>
      </c>
      <c r="J25" s="27">
        <f t="shared" si="3"/>
        <v>0</v>
      </c>
      <c r="K25" s="27">
        <f t="shared" si="6"/>
        <v>0</v>
      </c>
      <c r="L25" s="27">
        <f t="shared" si="4"/>
        <v>0</v>
      </c>
      <c r="M25" s="27" t="e">
        <f t="shared" si="5"/>
        <v>#DIV/0!</v>
      </c>
    </row>
    <row r="26" spans="5:14" s="43" customFormat="1" x14ac:dyDescent="0.25">
      <c r="F26" s="38"/>
      <c r="G26" s="43">
        <f t="shared" si="0"/>
        <v>0</v>
      </c>
      <c r="H26" s="43">
        <f t="shared" si="1"/>
        <v>0</v>
      </c>
      <c r="I26" s="43">
        <f t="shared" si="2"/>
        <v>0</v>
      </c>
      <c r="J26" s="43">
        <f t="shared" si="3"/>
        <v>0</v>
      </c>
      <c r="K26" s="43">
        <f t="shared" si="6"/>
        <v>0</v>
      </c>
      <c r="L26" s="43">
        <f t="shared" si="4"/>
        <v>0</v>
      </c>
      <c r="M26" s="43" t="e">
        <f t="shared" si="5"/>
        <v>#DIV/0!</v>
      </c>
      <c r="N26" s="43" t="e">
        <f>AVERAGE(M26:M28)</f>
        <v>#DIV/0!</v>
      </c>
    </row>
    <row r="27" spans="5:14" s="43" customFormat="1" x14ac:dyDescent="0.25">
      <c r="F27" s="38"/>
      <c r="G27" s="43">
        <f t="shared" si="0"/>
        <v>0</v>
      </c>
      <c r="H27" s="43">
        <f t="shared" si="1"/>
        <v>0</v>
      </c>
      <c r="I27" s="43">
        <f t="shared" si="2"/>
        <v>0</v>
      </c>
      <c r="J27" s="43">
        <f t="shared" si="3"/>
        <v>0</v>
      </c>
      <c r="K27" s="43">
        <f t="shared" si="6"/>
        <v>0</v>
      </c>
      <c r="L27" s="43">
        <f t="shared" si="4"/>
        <v>0</v>
      </c>
      <c r="M27" s="43" t="e">
        <f t="shared" si="5"/>
        <v>#DIV/0!</v>
      </c>
      <c r="N27" s="43" t="e">
        <f>STDEV(M26:M28)</f>
        <v>#DIV/0!</v>
      </c>
    </row>
    <row r="28" spans="5:14" s="43" customFormat="1" x14ac:dyDescent="0.25">
      <c r="F28" s="38"/>
      <c r="G28" s="43">
        <f t="shared" si="0"/>
        <v>0</v>
      </c>
      <c r="H28" s="43">
        <f t="shared" si="1"/>
        <v>0</v>
      </c>
      <c r="I28" s="43">
        <f t="shared" si="2"/>
        <v>0</v>
      </c>
      <c r="J28" s="43">
        <f t="shared" si="3"/>
        <v>0</v>
      </c>
      <c r="K28" s="43">
        <f t="shared" si="6"/>
        <v>0</v>
      </c>
      <c r="L28" s="43">
        <f t="shared" si="4"/>
        <v>0</v>
      </c>
      <c r="M28" s="43" t="e">
        <f t="shared" si="5"/>
        <v>#DIV/0!</v>
      </c>
    </row>
    <row r="29" spans="5:14" s="42" customFormat="1" x14ac:dyDescent="0.25">
      <c r="F29" s="38"/>
      <c r="G29" s="42">
        <f t="shared" si="0"/>
        <v>0</v>
      </c>
      <c r="H29" s="42">
        <f t="shared" si="1"/>
        <v>0</v>
      </c>
      <c r="I29" s="42">
        <f t="shared" si="2"/>
        <v>0</v>
      </c>
      <c r="J29" s="42">
        <f t="shared" si="3"/>
        <v>0</v>
      </c>
      <c r="K29" s="42">
        <f t="shared" si="6"/>
        <v>0</v>
      </c>
      <c r="L29" s="42">
        <f t="shared" si="4"/>
        <v>0</v>
      </c>
      <c r="M29" s="42" t="e">
        <f t="shared" si="5"/>
        <v>#DIV/0!</v>
      </c>
      <c r="N29" s="42" t="e">
        <f>AVERAGE(M29:M31)</f>
        <v>#DIV/0!</v>
      </c>
    </row>
    <row r="30" spans="5:14" s="42" customFormat="1" x14ac:dyDescent="0.25">
      <c r="F30" s="38"/>
      <c r="G30" s="42">
        <f t="shared" si="0"/>
        <v>0</v>
      </c>
      <c r="H30" s="42">
        <f t="shared" si="1"/>
        <v>0</v>
      </c>
      <c r="I30" s="42">
        <f t="shared" si="2"/>
        <v>0</v>
      </c>
      <c r="J30" s="42">
        <f t="shared" si="3"/>
        <v>0</v>
      </c>
      <c r="K30" s="42">
        <f t="shared" si="6"/>
        <v>0</v>
      </c>
      <c r="L30" s="42">
        <f t="shared" si="4"/>
        <v>0</v>
      </c>
      <c r="M30" s="42" t="e">
        <f t="shared" si="5"/>
        <v>#DIV/0!</v>
      </c>
      <c r="N30" s="42" t="e">
        <f>STDEV(M29:M31)</f>
        <v>#DIV/0!</v>
      </c>
    </row>
    <row r="31" spans="5:14" s="42" customFormat="1" x14ac:dyDescent="0.25">
      <c r="F31" s="38"/>
      <c r="G31" s="42">
        <f t="shared" si="0"/>
        <v>0</v>
      </c>
      <c r="H31" s="42">
        <f t="shared" si="1"/>
        <v>0</v>
      </c>
      <c r="I31" s="42">
        <f t="shared" si="2"/>
        <v>0</v>
      </c>
      <c r="J31" s="42">
        <f t="shared" si="3"/>
        <v>0</v>
      </c>
      <c r="K31" s="42">
        <f t="shared" si="6"/>
        <v>0</v>
      </c>
      <c r="L31" s="42">
        <f t="shared" si="4"/>
        <v>0</v>
      </c>
      <c r="M31" s="42" t="e">
        <f t="shared" si="5"/>
        <v>#DIV/0!</v>
      </c>
    </row>
  </sheetData>
  <phoneticPr fontId="5" type="noConversion"/>
  <pageMargins left="0.7" right="0.7" top="0.75" bottom="0.75" header="0.3" footer="0.3"/>
  <pageSetup paperSize="9" orientation="portrait" verticalDpi="0" r:id="rId1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C41BE2-CF5E-46E0-81E7-4A6DFE2B32F0}">
  <dimension ref="A1:O31"/>
  <sheetViews>
    <sheetView workbookViewId="0">
      <selection activeCell="A8" sqref="A8:XFD8"/>
    </sheetView>
  </sheetViews>
  <sheetFormatPr defaultRowHeight="15" x14ac:dyDescent="0.25"/>
  <cols>
    <col min="1" max="1" width="14.42578125" customWidth="1"/>
    <col min="2" max="2" width="14.5703125" customWidth="1"/>
    <col min="3" max="3" width="16.85546875" customWidth="1"/>
    <col min="4" max="4" width="13.5703125" customWidth="1"/>
    <col min="5" max="5" width="13" customWidth="1"/>
    <col min="6" max="6" width="19.42578125" bestFit="1" customWidth="1"/>
    <col min="15" max="15" width="12" bestFit="1" customWidth="1"/>
  </cols>
  <sheetData>
    <row r="1" spans="1:15" ht="22.5" customHeight="1" x14ac:dyDescent="0.25">
      <c r="A1" s="1" t="s">
        <v>2</v>
      </c>
      <c r="B1" s="2" t="s">
        <v>12</v>
      </c>
      <c r="C1" s="2" t="s">
        <v>1</v>
      </c>
      <c r="D1" s="2" t="s">
        <v>0</v>
      </c>
      <c r="E1" s="2" t="s">
        <v>7</v>
      </c>
      <c r="F1" s="3" t="s">
        <v>3</v>
      </c>
      <c r="G1" s="4" t="s">
        <v>4</v>
      </c>
      <c r="H1" s="4" t="s">
        <v>17</v>
      </c>
      <c r="I1" s="4" t="s">
        <v>5</v>
      </c>
      <c r="J1" s="4" t="s">
        <v>6</v>
      </c>
      <c r="K1" s="4" t="s">
        <v>8</v>
      </c>
      <c r="L1" s="4" t="s">
        <v>9</v>
      </c>
      <c r="M1" s="4" t="s">
        <v>10</v>
      </c>
      <c r="N1" s="19" t="s">
        <v>35</v>
      </c>
      <c r="O1" s="18"/>
    </row>
    <row r="2" spans="1:15" s="5" customFormat="1" x14ac:dyDescent="0.25">
      <c r="A2" s="5" t="s">
        <v>556</v>
      </c>
      <c r="B2" s="5">
        <v>3.5207000000000002</v>
      </c>
      <c r="C2" s="5">
        <v>4.8906999999999998</v>
      </c>
      <c r="D2" s="5">
        <v>3.5228000000000002</v>
      </c>
      <c r="E2" s="5">
        <v>0.41399999999999998</v>
      </c>
      <c r="F2" s="21" t="s">
        <v>16</v>
      </c>
      <c r="G2" s="5">
        <f>D2-B2</f>
        <v>2.0999999999999908E-3</v>
      </c>
      <c r="H2" s="5">
        <f>C2-B2-G2</f>
        <v>1.3678999999999997</v>
      </c>
      <c r="I2" s="6">
        <f>(H2*$F$3)/100</f>
        <v>7.1401141606181984E-4</v>
      </c>
      <c r="J2" s="6">
        <f>I2/$F$9</f>
        <v>8.0953675290455762E-6</v>
      </c>
      <c r="K2" s="6">
        <f>(E2*J2)/12</f>
        <v>2.7929017975207237E-7</v>
      </c>
      <c r="L2" s="6">
        <f>K2*$F$7</f>
        <v>1.3132224251942444E-5</v>
      </c>
      <c r="M2" s="44">
        <f>(L2/G2)*100</f>
        <v>0.62534401199726197</v>
      </c>
      <c r="N2" s="5">
        <f>AVERAGE(M2:M4)</f>
        <v>0.71233171186940458</v>
      </c>
      <c r="O2" s="5" t="s">
        <v>325</v>
      </c>
    </row>
    <row r="3" spans="1:15" s="5" customFormat="1" x14ac:dyDescent="0.25">
      <c r="A3" s="5" t="s">
        <v>557</v>
      </c>
      <c r="B3" s="5">
        <v>3.5162</v>
      </c>
      <c r="C3" s="5">
        <v>4.8997999999999999</v>
      </c>
      <c r="D3" s="5">
        <v>3.5181</v>
      </c>
      <c r="E3" s="44">
        <v>0.40386</v>
      </c>
      <c r="F3" s="22">
        <v>5.219763258E-2</v>
      </c>
      <c r="G3" s="5">
        <f t="shared" ref="G3:G31" si="0">D3-B3</f>
        <v>1.9000000000000128E-3</v>
      </c>
      <c r="H3" s="5">
        <f t="shared" ref="H3:H31" si="1">C3-B3-G3</f>
        <v>1.3816999999999999</v>
      </c>
      <c r="I3" s="6">
        <f t="shared" ref="I3:I31" si="2">(H3*$F$3)/100</f>
        <v>7.2121468935785994E-4</v>
      </c>
      <c r="J3" s="6">
        <f t="shared" ref="J3:J31" si="3">I3/$F$9</f>
        <v>8.177037294306801E-6</v>
      </c>
      <c r="K3" s="6">
        <f>(E3*J3)/12</f>
        <v>2.7519819013989541E-7</v>
      </c>
      <c r="L3" s="6">
        <f t="shared" ref="L3:L31" si="4">K3*$F$7</f>
        <v>1.2939818900377883E-5</v>
      </c>
      <c r="M3" s="44">
        <f t="shared" ref="M3:M31" si="5">(L3/G3)*100</f>
        <v>0.681043100019884</v>
      </c>
      <c r="N3" s="5">
        <f>_xlfn.STDEV.P(M2:M4)</f>
        <v>8.6670108409216351E-2</v>
      </c>
    </row>
    <row r="4" spans="1:15" s="5" customFormat="1" x14ac:dyDescent="0.25">
      <c r="A4" s="5" t="s">
        <v>558</v>
      </c>
      <c r="B4" s="5">
        <v>3.4954999999999998</v>
      </c>
      <c r="C4" s="5">
        <v>4.7633999999999999</v>
      </c>
      <c r="D4" s="5">
        <v>3.4979</v>
      </c>
      <c r="E4" s="5">
        <v>0.67930000000000001</v>
      </c>
      <c r="F4" s="23"/>
      <c r="G4" s="5">
        <f t="shared" si="0"/>
        <v>2.4000000000001798E-3</v>
      </c>
      <c r="H4" s="5">
        <f t="shared" si="1"/>
        <v>1.2654999999999998</v>
      </c>
      <c r="I4" s="6">
        <f t="shared" si="2"/>
        <v>6.6056104029989986E-4</v>
      </c>
      <c r="J4" s="6">
        <f t="shared" si="3"/>
        <v>7.489354198411563E-6</v>
      </c>
      <c r="K4" s="6">
        <f>(E4*J4)/12</f>
        <v>4.2395985891508125E-7</v>
      </c>
      <c r="L4" s="6">
        <f t="shared" si="4"/>
        <v>1.9934592566187121E-5</v>
      </c>
      <c r="M4" s="44">
        <f t="shared" si="5"/>
        <v>0.83060802359106789</v>
      </c>
      <c r="N4" s="7"/>
    </row>
    <row r="5" spans="1:15" s="8" customFormat="1" x14ac:dyDescent="0.25">
      <c r="A5" s="8" t="s">
        <v>559</v>
      </c>
      <c r="B5" s="8">
        <v>3.5543999999999998</v>
      </c>
      <c r="C5" s="8">
        <v>4.7948000000000004</v>
      </c>
      <c r="D5" s="8">
        <v>3.5569000000000002</v>
      </c>
      <c r="E5" s="8">
        <v>0.66556660000000001</v>
      </c>
      <c r="F5" s="24"/>
      <c r="G5" s="8">
        <f t="shared" si="0"/>
        <v>2.5000000000003908E-3</v>
      </c>
      <c r="H5" s="8">
        <f t="shared" si="1"/>
        <v>1.2379000000000002</v>
      </c>
      <c r="I5" s="9">
        <f t="shared" si="2"/>
        <v>6.4615449370782009E-4</v>
      </c>
      <c r="J5" s="9">
        <f t="shared" si="3"/>
        <v>7.3260146678891167E-6</v>
      </c>
      <c r="K5" s="9">
        <f t="shared" ref="K5:K31" si="6">E5*J5/12</f>
        <v>4.0632922283809071E-7</v>
      </c>
      <c r="L5" s="9">
        <f t="shared" si="4"/>
        <v>1.9105600057847026E-5</v>
      </c>
      <c r="M5" s="46">
        <f t="shared" si="5"/>
        <v>0.76422400231376153</v>
      </c>
      <c r="N5" s="8">
        <f>AVERAGE(M5:M7)</f>
        <v>0.6093461265044301</v>
      </c>
    </row>
    <row r="6" spans="1:15" s="8" customFormat="1" x14ac:dyDescent="0.25">
      <c r="A6" s="8" t="s">
        <v>560</v>
      </c>
      <c r="B6" s="8">
        <v>3.5085000000000002</v>
      </c>
      <c r="C6" s="8">
        <v>4.7301000000000002</v>
      </c>
      <c r="D6" s="8">
        <v>3.5110000000000001</v>
      </c>
      <c r="E6" s="8">
        <v>0.57699999999999996</v>
      </c>
      <c r="F6" s="23" t="s">
        <v>13</v>
      </c>
      <c r="G6" s="8">
        <f t="shared" si="0"/>
        <v>2.4999999999999467E-3</v>
      </c>
      <c r="H6" s="8">
        <f t="shared" si="1"/>
        <v>1.2191000000000001</v>
      </c>
      <c r="I6" s="9">
        <f t="shared" si="2"/>
        <v>6.3634133878278005E-4</v>
      </c>
      <c r="J6" s="9">
        <f t="shared" si="3"/>
        <v>7.2147544079680276E-6</v>
      </c>
      <c r="K6" s="9">
        <f t="shared" si="6"/>
        <v>3.4690944111646265E-7</v>
      </c>
      <c r="L6" s="9">
        <f t="shared" si="4"/>
        <v>1.6311681921296076E-5</v>
      </c>
      <c r="M6" s="46">
        <f t="shared" si="5"/>
        <v>0.6524672768518569</v>
      </c>
      <c r="N6" s="8">
        <f>_xlfn.STDEV.P(M5:M7)</f>
        <v>0.14725284873477629</v>
      </c>
    </row>
    <row r="7" spans="1:15" s="8" customFormat="1" x14ac:dyDescent="0.25">
      <c r="A7" s="8" t="s">
        <v>561</v>
      </c>
      <c r="B7" s="8">
        <v>3.5522</v>
      </c>
      <c r="C7" s="8">
        <v>4.8132000000000001</v>
      </c>
      <c r="D7" s="8">
        <v>3.5552999999999999</v>
      </c>
      <c r="E7" s="8">
        <v>0.43715999999999999</v>
      </c>
      <c r="F7" s="24">
        <v>47.02</v>
      </c>
      <c r="G7" s="8">
        <f t="shared" si="0"/>
        <v>3.0999999999998806E-3</v>
      </c>
      <c r="H7" s="8">
        <f t="shared" si="1"/>
        <v>1.2579000000000002</v>
      </c>
      <c r="I7" s="9">
        <f t="shared" si="2"/>
        <v>6.5659402022382016E-4</v>
      </c>
      <c r="J7" s="9">
        <f t="shared" si="3"/>
        <v>7.4443766465285727E-6</v>
      </c>
      <c r="K7" s="9">
        <f t="shared" si="6"/>
        <v>2.711986412330359E-7</v>
      </c>
      <c r="L7" s="9">
        <f t="shared" si="4"/>
        <v>1.2751760110777348E-5</v>
      </c>
      <c r="M7" s="46">
        <f t="shared" si="5"/>
        <v>0.41134710034767219</v>
      </c>
    </row>
    <row r="8" spans="1:15" s="10" customFormat="1" x14ac:dyDescent="0.25">
      <c r="A8" s="10" t="s">
        <v>562</v>
      </c>
      <c r="B8" s="10">
        <v>3.5068000000000001</v>
      </c>
      <c r="C8" s="10">
        <v>4.6951999999999998</v>
      </c>
      <c r="D8" s="10">
        <v>3.5087999999999999</v>
      </c>
      <c r="E8" s="10">
        <v>0.30982999999999999</v>
      </c>
      <c r="F8" s="23" t="s">
        <v>14</v>
      </c>
      <c r="G8" s="10">
        <f t="shared" si="0"/>
        <v>1.9999999999997797E-3</v>
      </c>
      <c r="H8" s="10">
        <f t="shared" si="1"/>
        <v>1.1863999999999999</v>
      </c>
      <c r="I8" s="11">
        <f t="shared" si="2"/>
        <v>6.1927271292911996E-4</v>
      </c>
      <c r="J8" s="11">
        <f t="shared" si="3"/>
        <v>7.0212325728925167E-6</v>
      </c>
      <c r="K8" s="11">
        <f t="shared" si="6"/>
        <v>1.8128237400494072E-7</v>
      </c>
      <c r="L8" s="11">
        <f t="shared" si="4"/>
        <v>8.5238972257123134E-6</v>
      </c>
      <c r="M8" s="11">
        <f t="shared" si="5"/>
        <v>0.42619486128566264</v>
      </c>
      <c r="N8" s="45">
        <f>AVERAGE(M8:M10)</f>
        <v>0.45440947519319724</v>
      </c>
    </row>
    <row r="9" spans="1:15" s="10" customFormat="1" x14ac:dyDescent="0.25">
      <c r="A9" s="10" t="s">
        <v>563</v>
      </c>
      <c r="B9" s="10">
        <v>3.5089999999999999</v>
      </c>
      <c r="C9" s="10">
        <v>4.7088000000000001</v>
      </c>
      <c r="D9" s="10">
        <v>3.5110000000000001</v>
      </c>
      <c r="E9" s="10">
        <v>0.31606000000000001</v>
      </c>
      <c r="F9" s="25">
        <v>88.2</v>
      </c>
      <c r="G9" s="10">
        <f t="shared" si="0"/>
        <v>2.0000000000002238E-3</v>
      </c>
      <c r="H9" s="10">
        <f t="shared" si="1"/>
        <v>1.1978</v>
      </c>
      <c r="I9" s="11">
        <f t="shared" si="2"/>
        <v>6.2522324304323999E-4</v>
      </c>
      <c r="J9" s="11">
        <f t="shared" si="3"/>
        <v>7.0886989007170069E-6</v>
      </c>
      <c r="K9" s="11">
        <f t="shared" si="6"/>
        <v>1.8670451454671809E-7</v>
      </c>
      <c r="L9" s="11">
        <f t="shared" si="4"/>
        <v>8.7788462739866851E-6</v>
      </c>
      <c r="M9" s="11">
        <f t="shared" si="5"/>
        <v>0.4389423136992851</v>
      </c>
      <c r="N9" s="26">
        <f>_xlfn.STDEV.P(M8:M10)</f>
        <v>3.1323021485016658E-2</v>
      </c>
    </row>
    <row r="10" spans="1:15" s="10" customFormat="1" x14ac:dyDescent="0.25">
      <c r="A10" s="10" t="s">
        <v>564</v>
      </c>
      <c r="B10" s="10">
        <v>3.5165000000000002</v>
      </c>
      <c r="C10" s="10">
        <v>4.7960000000000003</v>
      </c>
      <c r="D10" s="10">
        <v>3.5183</v>
      </c>
      <c r="E10" s="10">
        <v>0.30259999999999998</v>
      </c>
      <c r="F10" s="23" t="s">
        <v>15</v>
      </c>
      <c r="G10" s="10">
        <f t="shared" si="0"/>
        <v>1.7999999999998018E-3</v>
      </c>
      <c r="H10" s="10">
        <f t="shared" si="1"/>
        <v>1.2777000000000003</v>
      </c>
      <c r="I10" s="11">
        <f t="shared" si="2"/>
        <v>6.669291514746602E-4</v>
      </c>
      <c r="J10" s="11">
        <f t="shared" si="3"/>
        <v>7.5615550053816348E-6</v>
      </c>
      <c r="K10" s="11">
        <f t="shared" si="6"/>
        <v>1.9067721205237356E-7</v>
      </c>
      <c r="L10" s="11">
        <f t="shared" si="4"/>
        <v>8.9656425107026058E-6</v>
      </c>
      <c r="M10" s="11">
        <f t="shared" si="5"/>
        <v>0.49809125059464404</v>
      </c>
    </row>
    <row r="11" spans="1:15" s="12" customFormat="1" x14ac:dyDescent="0.25">
      <c r="F11" s="22">
        <v>6.0220000000000003E+23</v>
      </c>
      <c r="G11" s="12">
        <f t="shared" si="0"/>
        <v>0</v>
      </c>
      <c r="H11" s="12">
        <f t="shared" si="1"/>
        <v>0</v>
      </c>
      <c r="I11" s="13">
        <f t="shared" si="2"/>
        <v>0</v>
      </c>
      <c r="J11" s="13">
        <f t="shared" si="3"/>
        <v>0</v>
      </c>
      <c r="K11" s="13">
        <f t="shared" si="6"/>
        <v>0</v>
      </c>
      <c r="L11" s="13">
        <f t="shared" si="4"/>
        <v>0</v>
      </c>
      <c r="M11" s="13" t="e">
        <f t="shared" si="5"/>
        <v>#DIV/0!</v>
      </c>
      <c r="N11" s="12" t="e">
        <f>AVERAGE(M11:M13)</f>
        <v>#DIV/0!</v>
      </c>
    </row>
    <row r="12" spans="1:15" s="12" customFormat="1" x14ac:dyDescent="0.25">
      <c r="F12" s="24"/>
      <c r="G12" s="12">
        <f t="shared" si="0"/>
        <v>0</v>
      </c>
      <c r="H12" s="12">
        <f t="shared" si="1"/>
        <v>0</v>
      </c>
      <c r="I12" s="13">
        <f t="shared" si="2"/>
        <v>0</v>
      </c>
      <c r="J12" s="13">
        <f t="shared" si="3"/>
        <v>0</v>
      </c>
      <c r="K12" s="13">
        <f t="shared" si="6"/>
        <v>0</v>
      </c>
      <c r="L12" s="13">
        <f t="shared" si="4"/>
        <v>0</v>
      </c>
      <c r="M12" s="13" t="e">
        <f t="shared" si="5"/>
        <v>#DIV/0!</v>
      </c>
      <c r="N12" s="12" t="e">
        <f>_xlfn.STDEV.P(M11:M13)</f>
        <v>#DIV/0!</v>
      </c>
    </row>
    <row r="13" spans="1:15" s="12" customFormat="1" x14ac:dyDescent="0.25">
      <c r="F13" s="24"/>
      <c r="G13" s="12">
        <f t="shared" si="0"/>
        <v>0</v>
      </c>
      <c r="H13" s="12">
        <f t="shared" si="1"/>
        <v>0</v>
      </c>
      <c r="I13" s="13">
        <f t="shared" si="2"/>
        <v>0</v>
      </c>
      <c r="J13" s="13">
        <f t="shared" si="3"/>
        <v>0</v>
      </c>
      <c r="K13" s="13">
        <f t="shared" si="6"/>
        <v>0</v>
      </c>
      <c r="L13" s="13">
        <f t="shared" si="4"/>
        <v>0</v>
      </c>
      <c r="M13" s="13" t="e">
        <f t="shared" si="5"/>
        <v>#DIV/0!</v>
      </c>
    </row>
    <row r="14" spans="1:15" s="14" customFormat="1" x14ac:dyDescent="0.25">
      <c r="F14" s="24"/>
      <c r="G14" s="14">
        <f t="shared" si="0"/>
        <v>0</v>
      </c>
      <c r="H14" s="14">
        <f t="shared" si="1"/>
        <v>0</v>
      </c>
      <c r="I14" s="15">
        <f t="shared" si="2"/>
        <v>0</v>
      </c>
      <c r="J14" s="15">
        <f t="shared" si="3"/>
        <v>0</v>
      </c>
      <c r="K14" s="15">
        <f t="shared" si="6"/>
        <v>0</v>
      </c>
      <c r="L14" s="15">
        <f t="shared" si="4"/>
        <v>0</v>
      </c>
      <c r="M14" s="15" t="e">
        <f t="shared" si="5"/>
        <v>#DIV/0!</v>
      </c>
      <c r="N14" s="14" t="e">
        <f>AVERAGE(M14:M16)</f>
        <v>#DIV/0!</v>
      </c>
    </row>
    <row r="15" spans="1:15" s="14" customFormat="1" x14ac:dyDescent="0.25">
      <c r="F15" s="24"/>
      <c r="G15" s="14">
        <f t="shared" si="0"/>
        <v>0</v>
      </c>
      <c r="H15" s="14">
        <f t="shared" si="1"/>
        <v>0</v>
      </c>
      <c r="I15" s="15">
        <f t="shared" si="2"/>
        <v>0</v>
      </c>
      <c r="J15" s="15">
        <f t="shared" si="3"/>
        <v>0</v>
      </c>
      <c r="K15" s="15">
        <f t="shared" si="6"/>
        <v>0</v>
      </c>
      <c r="L15" s="15">
        <f t="shared" si="4"/>
        <v>0</v>
      </c>
      <c r="M15" s="15" t="e">
        <f t="shared" si="5"/>
        <v>#DIV/0!</v>
      </c>
      <c r="N15" s="14" t="e">
        <f>_xlfn.STDEV.P(M14:M16)</f>
        <v>#DIV/0!</v>
      </c>
      <c r="O15" s="14" t="s">
        <v>324</v>
      </c>
    </row>
    <row r="16" spans="1:15" s="14" customFormat="1" x14ac:dyDescent="0.25">
      <c r="F16" s="24"/>
      <c r="G16" s="14">
        <f t="shared" si="0"/>
        <v>0</v>
      </c>
      <c r="H16" s="14">
        <f t="shared" si="1"/>
        <v>0</v>
      </c>
      <c r="I16" s="15">
        <f t="shared" si="2"/>
        <v>0</v>
      </c>
      <c r="J16" s="15">
        <f t="shared" si="3"/>
        <v>0</v>
      </c>
      <c r="K16" s="15">
        <f t="shared" si="6"/>
        <v>0</v>
      </c>
      <c r="L16" s="15">
        <f t="shared" si="4"/>
        <v>0</v>
      </c>
      <c r="M16" s="15" t="e">
        <f t="shared" si="5"/>
        <v>#DIV/0!</v>
      </c>
    </row>
    <row r="17" spans="5:14" s="16" customFormat="1" x14ac:dyDescent="0.25">
      <c r="F17" s="24"/>
      <c r="G17" s="16">
        <f t="shared" si="0"/>
        <v>0</v>
      </c>
      <c r="H17" s="16">
        <f t="shared" si="1"/>
        <v>0</v>
      </c>
      <c r="I17" s="17">
        <f t="shared" si="2"/>
        <v>0</v>
      </c>
      <c r="J17" s="17">
        <f t="shared" si="3"/>
        <v>0</v>
      </c>
      <c r="K17" s="17">
        <f t="shared" si="6"/>
        <v>0</v>
      </c>
      <c r="L17" s="17">
        <f t="shared" si="4"/>
        <v>0</v>
      </c>
      <c r="M17" s="17" t="e">
        <f t="shared" si="5"/>
        <v>#DIV/0!</v>
      </c>
      <c r="N17" s="20" t="e">
        <f>AVERAGE(M17:M19)</f>
        <v>#DIV/0!</v>
      </c>
    </row>
    <row r="18" spans="5:14" s="16" customFormat="1" x14ac:dyDescent="0.25">
      <c r="F18" s="24"/>
      <c r="G18" s="16">
        <f t="shared" si="0"/>
        <v>0</v>
      </c>
      <c r="H18" s="16">
        <f t="shared" si="1"/>
        <v>0</v>
      </c>
      <c r="I18" s="17">
        <f t="shared" si="2"/>
        <v>0</v>
      </c>
      <c r="J18" s="17">
        <f t="shared" si="3"/>
        <v>0</v>
      </c>
      <c r="K18" s="17">
        <f t="shared" si="6"/>
        <v>0</v>
      </c>
      <c r="L18" s="17">
        <f t="shared" si="4"/>
        <v>0</v>
      </c>
      <c r="M18" s="17" t="e">
        <f t="shared" si="5"/>
        <v>#DIV/0!</v>
      </c>
      <c r="N18" s="20" t="e">
        <f>_xlfn.STDEV.P(M17:M19)</f>
        <v>#DIV/0!</v>
      </c>
    </row>
    <row r="19" spans="5:14" s="16" customFormat="1" x14ac:dyDescent="0.25">
      <c r="E19" s="30"/>
      <c r="F19" s="38"/>
      <c r="G19" s="34">
        <f t="shared" si="0"/>
        <v>0</v>
      </c>
      <c r="H19" s="16">
        <f t="shared" si="1"/>
        <v>0</v>
      </c>
      <c r="I19" s="17">
        <f t="shared" si="2"/>
        <v>0</v>
      </c>
      <c r="J19" s="17">
        <f t="shared" si="3"/>
        <v>0</v>
      </c>
      <c r="K19" s="17">
        <f t="shared" si="6"/>
        <v>0</v>
      </c>
      <c r="L19" s="17">
        <f t="shared" si="4"/>
        <v>0</v>
      </c>
      <c r="M19" s="17" t="e">
        <f t="shared" si="5"/>
        <v>#DIV/0!</v>
      </c>
    </row>
    <row r="20" spans="5:14" s="29" customFormat="1" x14ac:dyDescent="0.25">
      <c r="E20" s="31"/>
      <c r="F20" s="38"/>
      <c r="G20" s="35">
        <f t="shared" si="0"/>
        <v>0</v>
      </c>
      <c r="H20" s="29">
        <f t="shared" si="1"/>
        <v>0</v>
      </c>
      <c r="I20" s="29">
        <f t="shared" si="2"/>
        <v>0</v>
      </c>
      <c r="J20" s="29">
        <f t="shared" si="3"/>
        <v>0</v>
      </c>
      <c r="K20" s="29">
        <f t="shared" si="6"/>
        <v>0</v>
      </c>
      <c r="L20" s="29">
        <f t="shared" si="4"/>
        <v>0</v>
      </c>
      <c r="M20" s="29" t="e">
        <f t="shared" si="5"/>
        <v>#DIV/0!</v>
      </c>
      <c r="N20" s="39" t="e">
        <f>AVERAGE(M20:M22)</f>
        <v>#DIV/0!</v>
      </c>
    </row>
    <row r="21" spans="5:14" s="29" customFormat="1" x14ac:dyDescent="0.25">
      <c r="E21" s="31"/>
      <c r="F21" s="38"/>
      <c r="G21" s="35">
        <f t="shared" si="0"/>
        <v>0</v>
      </c>
      <c r="H21" s="29">
        <f t="shared" si="1"/>
        <v>0</v>
      </c>
      <c r="I21" s="29">
        <f t="shared" si="2"/>
        <v>0</v>
      </c>
      <c r="J21" s="29">
        <f t="shared" si="3"/>
        <v>0</v>
      </c>
      <c r="K21" s="29">
        <f t="shared" si="6"/>
        <v>0</v>
      </c>
      <c r="L21" s="29">
        <f t="shared" si="4"/>
        <v>0</v>
      </c>
      <c r="M21" s="29" t="e">
        <f t="shared" si="5"/>
        <v>#DIV/0!</v>
      </c>
      <c r="N21" s="39" t="e">
        <f>_xlfn.STDEV.P(M20:M22)</f>
        <v>#DIV/0!</v>
      </c>
    </row>
    <row r="22" spans="5:14" s="29" customFormat="1" x14ac:dyDescent="0.25">
      <c r="E22" s="31"/>
      <c r="F22" s="38"/>
      <c r="G22" s="35">
        <f t="shared" si="0"/>
        <v>0</v>
      </c>
      <c r="H22" s="29">
        <f t="shared" si="1"/>
        <v>0</v>
      </c>
      <c r="I22" s="29">
        <f t="shared" si="2"/>
        <v>0</v>
      </c>
      <c r="J22" s="29">
        <f t="shared" si="3"/>
        <v>0</v>
      </c>
      <c r="K22" s="29">
        <f t="shared" si="6"/>
        <v>0</v>
      </c>
      <c r="L22" s="29">
        <f t="shared" si="4"/>
        <v>0</v>
      </c>
      <c r="M22" s="29" t="e">
        <f t="shared" si="5"/>
        <v>#DIV/0!</v>
      </c>
    </row>
    <row r="23" spans="5:14" s="27" customFormat="1" x14ac:dyDescent="0.25">
      <c r="E23" s="32"/>
      <c r="F23" s="38"/>
      <c r="G23" s="36">
        <f t="shared" si="0"/>
        <v>0</v>
      </c>
      <c r="H23" s="27">
        <f t="shared" si="1"/>
        <v>0</v>
      </c>
      <c r="I23" s="27">
        <f t="shared" si="2"/>
        <v>0</v>
      </c>
      <c r="J23" s="27">
        <f t="shared" si="3"/>
        <v>0</v>
      </c>
      <c r="K23" s="27">
        <f t="shared" si="6"/>
        <v>0</v>
      </c>
      <c r="L23" s="27">
        <f t="shared" si="4"/>
        <v>0</v>
      </c>
      <c r="M23" s="27" t="e">
        <f t="shared" si="5"/>
        <v>#DIV/0!</v>
      </c>
      <c r="N23" s="40" t="e">
        <f>AVERAGE(M23:M25)</f>
        <v>#DIV/0!</v>
      </c>
    </row>
    <row r="24" spans="5:14" s="27" customFormat="1" x14ac:dyDescent="0.25">
      <c r="E24" s="32"/>
      <c r="F24" s="38"/>
      <c r="G24" s="36">
        <f t="shared" si="0"/>
        <v>0</v>
      </c>
      <c r="H24" s="27">
        <f t="shared" si="1"/>
        <v>0</v>
      </c>
      <c r="I24" s="27">
        <f t="shared" si="2"/>
        <v>0</v>
      </c>
      <c r="J24" s="27">
        <f t="shared" si="3"/>
        <v>0</v>
      </c>
      <c r="K24" s="27">
        <f t="shared" si="6"/>
        <v>0</v>
      </c>
      <c r="L24" s="27">
        <f t="shared" si="4"/>
        <v>0</v>
      </c>
      <c r="M24" s="27" t="e">
        <f t="shared" si="5"/>
        <v>#DIV/0!</v>
      </c>
      <c r="N24" s="40" t="e">
        <f>_xlfn.STDEV.P(M23:M25)</f>
        <v>#DIV/0!</v>
      </c>
    </row>
    <row r="25" spans="5:14" s="27" customFormat="1" x14ac:dyDescent="0.25">
      <c r="E25" s="32"/>
      <c r="F25" s="38"/>
      <c r="G25" s="36">
        <f t="shared" si="0"/>
        <v>0</v>
      </c>
      <c r="H25" s="27">
        <f t="shared" si="1"/>
        <v>0</v>
      </c>
      <c r="I25" s="27">
        <f t="shared" si="2"/>
        <v>0</v>
      </c>
      <c r="J25" s="27">
        <f t="shared" si="3"/>
        <v>0</v>
      </c>
      <c r="K25" s="27">
        <f t="shared" si="6"/>
        <v>0</v>
      </c>
      <c r="L25" s="27">
        <f t="shared" si="4"/>
        <v>0</v>
      </c>
      <c r="M25" s="27" t="e">
        <f t="shared" si="5"/>
        <v>#DIV/0!</v>
      </c>
    </row>
    <row r="26" spans="5:14" s="43" customFormat="1" x14ac:dyDescent="0.25">
      <c r="F26" s="38"/>
      <c r="G26" s="43">
        <f t="shared" si="0"/>
        <v>0</v>
      </c>
      <c r="H26" s="43">
        <f t="shared" si="1"/>
        <v>0</v>
      </c>
      <c r="I26" s="43">
        <f t="shared" si="2"/>
        <v>0</v>
      </c>
      <c r="J26" s="43">
        <f t="shared" si="3"/>
        <v>0</v>
      </c>
      <c r="K26" s="43">
        <f t="shared" si="6"/>
        <v>0</v>
      </c>
      <c r="L26" s="43">
        <f t="shared" si="4"/>
        <v>0</v>
      </c>
      <c r="M26" s="43" t="e">
        <f t="shared" si="5"/>
        <v>#DIV/0!</v>
      </c>
      <c r="N26" s="43" t="e">
        <f>AVERAGE(M26:M28)</f>
        <v>#DIV/0!</v>
      </c>
    </row>
    <row r="27" spans="5:14" s="43" customFormat="1" x14ac:dyDescent="0.25">
      <c r="F27" s="38"/>
      <c r="G27" s="43">
        <f t="shared" si="0"/>
        <v>0</v>
      </c>
      <c r="H27" s="43">
        <f t="shared" si="1"/>
        <v>0</v>
      </c>
      <c r="I27" s="43">
        <f t="shared" si="2"/>
        <v>0</v>
      </c>
      <c r="J27" s="43">
        <f t="shared" si="3"/>
        <v>0</v>
      </c>
      <c r="K27" s="43">
        <f t="shared" si="6"/>
        <v>0</v>
      </c>
      <c r="L27" s="43">
        <f t="shared" si="4"/>
        <v>0</v>
      </c>
      <c r="M27" s="43" t="e">
        <f t="shared" si="5"/>
        <v>#DIV/0!</v>
      </c>
      <c r="N27" s="43" t="e">
        <f>STDEV(M26:M28)</f>
        <v>#DIV/0!</v>
      </c>
    </row>
    <row r="28" spans="5:14" s="43" customFormat="1" x14ac:dyDescent="0.25">
      <c r="F28" s="38"/>
      <c r="G28" s="43">
        <f t="shared" si="0"/>
        <v>0</v>
      </c>
      <c r="H28" s="43">
        <f t="shared" si="1"/>
        <v>0</v>
      </c>
      <c r="I28" s="43">
        <f t="shared" si="2"/>
        <v>0</v>
      </c>
      <c r="J28" s="43">
        <f t="shared" si="3"/>
        <v>0</v>
      </c>
      <c r="K28" s="43">
        <f t="shared" si="6"/>
        <v>0</v>
      </c>
      <c r="L28" s="43">
        <f t="shared" si="4"/>
        <v>0</v>
      </c>
      <c r="M28" s="43" t="e">
        <f t="shared" si="5"/>
        <v>#DIV/0!</v>
      </c>
    </row>
    <row r="29" spans="5:14" s="42" customFormat="1" x14ac:dyDescent="0.25">
      <c r="F29" s="38"/>
      <c r="G29" s="42">
        <f t="shared" si="0"/>
        <v>0</v>
      </c>
      <c r="H29" s="42">
        <f t="shared" si="1"/>
        <v>0</v>
      </c>
      <c r="I29" s="42">
        <f t="shared" si="2"/>
        <v>0</v>
      </c>
      <c r="J29" s="42">
        <f t="shared" si="3"/>
        <v>0</v>
      </c>
      <c r="K29" s="42">
        <f t="shared" si="6"/>
        <v>0</v>
      </c>
      <c r="L29" s="42">
        <f t="shared" si="4"/>
        <v>0</v>
      </c>
      <c r="M29" s="42" t="e">
        <f t="shared" si="5"/>
        <v>#DIV/0!</v>
      </c>
      <c r="N29" s="42" t="e">
        <f>AVERAGE(M29:M31)</f>
        <v>#DIV/0!</v>
      </c>
    </row>
    <row r="30" spans="5:14" s="42" customFormat="1" x14ac:dyDescent="0.25">
      <c r="F30" s="38"/>
      <c r="G30" s="42">
        <f t="shared" si="0"/>
        <v>0</v>
      </c>
      <c r="H30" s="42">
        <f t="shared" si="1"/>
        <v>0</v>
      </c>
      <c r="I30" s="42">
        <f t="shared" si="2"/>
        <v>0</v>
      </c>
      <c r="J30" s="42">
        <f t="shared" si="3"/>
        <v>0</v>
      </c>
      <c r="K30" s="42">
        <f t="shared" si="6"/>
        <v>0</v>
      </c>
      <c r="L30" s="42">
        <f t="shared" si="4"/>
        <v>0</v>
      </c>
      <c r="M30" s="42" t="e">
        <f t="shared" si="5"/>
        <v>#DIV/0!</v>
      </c>
      <c r="N30" s="42" t="e">
        <f>STDEV(M29:M31)</f>
        <v>#DIV/0!</v>
      </c>
    </row>
    <row r="31" spans="5:14" s="42" customFormat="1" x14ac:dyDescent="0.25">
      <c r="F31" s="38"/>
      <c r="G31" s="42">
        <f t="shared" si="0"/>
        <v>0</v>
      </c>
      <c r="H31" s="42">
        <f t="shared" si="1"/>
        <v>0</v>
      </c>
      <c r="I31" s="42">
        <f t="shared" si="2"/>
        <v>0</v>
      </c>
      <c r="J31" s="42">
        <f t="shared" si="3"/>
        <v>0</v>
      </c>
      <c r="K31" s="42">
        <f t="shared" si="6"/>
        <v>0</v>
      </c>
      <c r="L31" s="42">
        <f t="shared" si="4"/>
        <v>0</v>
      </c>
      <c r="M31" s="42" t="e">
        <f t="shared" si="5"/>
        <v>#DIV/0!</v>
      </c>
    </row>
  </sheetData>
  <phoneticPr fontId="5" type="noConversion"/>
  <pageMargins left="0.7" right="0.7" top="0.75" bottom="0.75" header="0.3" footer="0.3"/>
  <pageSetup paperSize="9" orientation="portrait" verticalDpi="0" r:id="rId1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E55140-93E1-43C7-B60D-20C8857312BC}">
  <dimension ref="A1:O31"/>
  <sheetViews>
    <sheetView workbookViewId="0">
      <selection activeCell="A2" sqref="A2"/>
    </sheetView>
  </sheetViews>
  <sheetFormatPr defaultRowHeight="15" x14ac:dyDescent="0.25"/>
  <cols>
    <col min="1" max="1" width="14.42578125" customWidth="1"/>
    <col min="2" max="2" width="14.5703125" customWidth="1"/>
    <col min="3" max="3" width="16.85546875" customWidth="1"/>
    <col min="4" max="4" width="13.5703125" customWidth="1"/>
    <col min="5" max="5" width="13" customWidth="1"/>
    <col min="6" max="6" width="19.42578125" bestFit="1" customWidth="1"/>
    <col min="15" max="15" width="12" bestFit="1" customWidth="1"/>
  </cols>
  <sheetData>
    <row r="1" spans="1:15" ht="22.5" customHeight="1" x14ac:dyDescent="0.25">
      <c r="A1" s="1" t="s">
        <v>2</v>
      </c>
      <c r="B1" s="2" t="s">
        <v>12</v>
      </c>
      <c r="C1" s="2" t="s">
        <v>1</v>
      </c>
      <c r="D1" s="2" t="s">
        <v>0</v>
      </c>
      <c r="E1" s="2" t="s">
        <v>7</v>
      </c>
      <c r="F1" s="3" t="s">
        <v>3</v>
      </c>
      <c r="G1" s="4" t="s">
        <v>4</v>
      </c>
      <c r="H1" s="4" t="s">
        <v>17</v>
      </c>
      <c r="I1" s="4" t="s">
        <v>5</v>
      </c>
      <c r="J1" s="4" t="s">
        <v>6</v>
      </c>
      <c r="K1" s="4" t="s">
        <v>8</v>
      </c>
      <c r="L1" s="4" t="s">
        <v>9</v>
      </c>
      <c r="M1" s="4" t="s">
        <v>10</v>
      </c>
      <c r="N1" s="19" t="s">
        <v>35</v>
      </c>
      <c r="O1" s="18"/>
    </row>
    <row r="2" spans="1:15" s="5" customFormat="1" x14ac:dyDescent="0.25">
      <c r="A2" s="5" t="s">
        <v>565</v>
      </c>
      <c r="B2" s="5">
        <v>3.5124</v>
      </c>
      <c r="C2" s="5">
        <v>4.8597999999999999</v>
      </c>
      <c r="D2" s="5">
        <v>3.5148000000000001</v>
      </c>
      <c r="E2" s="5">
        <v>0.6</v>
      </c>
      <c r="F2" s="21" t="s">
        <v>16</v>
      </c>
      <c r="G2" s="5">
        <f>D2-B2</f>
        <v>2.4000000000001798E-3</v>
      </c>
      <c r="H2" s="5">
        <f>C2-B2-G2</f>
        <v>1.3449999999999998</v>
      </c>
      <c r="I2" s="6">
        <f>(H2*$F$3)/100</f>
        <v>7.654932999999999E-4</v>
      </c>
      <c r="J2" s="6">
        <f>I2/$F$9</f>
        <v>8.6790623582766432E-6</v>
      </c>
      <c r="K2" s="6">
        <f>(E2*J2)/12</f>
        <v>4.3395311791383216E-7</v>
      </c>
      <c r="L2" s="6">
        <f>K2*$F$7</f>
        <v>2.0404475604308388E-5</v>
      </c>
      <c r="M2" s="44">
        <f>(L2/G2)*100</f>
        <v>0.85018648351278592</v>
      </c>
      <c r="N2" s="5">
        <f>AVERAGE(M2:M4)</f>
        <v>0.84506915048564146</v>
      </c>
    </row>
    <row r="3" spans="1:15" s="5" customFormat="1" x14ac:dyDescent="0.25">
      <c r="A3" s="5" t="s">
        <v>566</v>
      </c>
      <c r="B3" s="5">
        <v>3.5533999999999999</v>
      </c>
      <c r="C3" s="5">
        <v>4.9739000000000004</v>
      </c>
      <c r="D3" s="5">
        <v>3.556</v>
      </c>
      <c r="E3" s="44">
        <v>0.63149999999999995</v>
      </c>
      <c r="F3" s="22">
        <v>5.6913999999999999E-2</v>
      </c>
      <c r="G3" s="5">
        <f t="shared" ref="G3:G31" si="0">D3-B3</f>
        <v>2.6000000000001577E-3</v>
      </c>
      <c r="H3" s="5">
        <f t="shared" ref="H3:H31" si="1">C3-B3-G3</f>
        <v>1.4179000000000004</v>
      </c>
      <c r="I3" s="6">
        <f t="shared" ref="I3:I31" si="2">(H3*$F$3)/100</f>
        <v>8.0698360600000023E-4</v>
      </c>
      <c r="J3" s="6">
        <f t="shared" ref="J3:J31" si="3">I3/$F$9</f>
        <v>9.1494739909297069E-6</v>
      </c>
      <c r="K3" s="6">
        <f>(E3*J3)/12</f>
        <v>4.814910687726758E-7</v>
      </c>
      <c r="L3" s="6">
        <f t="shared" ref="L3:L31" si="4">K3*$F$7</f>
        <v>2.2639710053691216E-5</v>
      </c>
      <c r="M3" s="44">
        <f t="shared" ref="M3:M31" si="5">(L3/G3)*100</f>
        <v>0.87075807898807089</v>
      </c>
      <c r="N3" s="5">
        <f>_xlfn.STDEV.P(M2:M4)</f>
        <v>2.3346190940866124E-2</v>
      </c>
    </row>
    <row r="4" spans="1:15" s="5" customFormat="1" x14ac:dyDescent="0.25">
      <c r="A4" s="5" t="s">
        <v>567</v>
      </c>
      <c r="B4" s="5">
        <v>3.5295000000000001</v>
      </c>
      <c r="C4" s="5">
        <v>4.8947000000000003</v>
      </c>
      <c r="D4" s="5">
        <v>3.5323000000000002</v>
      </c>
      <c r="E4" s="5">
        <v>0.66186</v>
      </c>
      <c r="F4" s="23"/>
      <c r="G4" s="5">
        <f t="shared" si="0"/>
        <v>2.8000000000001357E-3</v>
      </c>
      <c r="H4" s="5">
        <f t="shared" si="1"/>
        <v>1.3624000000000001</v>
      </c>
      <c r="I4" s="6">
        <f t="shared" si="2"/>
        <v>7.7539633600000009E-4</v>
      </c>
      <c r="J4" s="6">
        <f t="shared" si="3"/>
        <v>8.7913416780045365E-6</v>
      </c>
      <c r="K4" s="6">
        <f>(E4*J4)/12</f>
        <v>4.8488645025034025E-7</v>
      </c>
      <c r="L4" s="6">
        <f t="shared" si="4"/>
        <v>2.2799360890770999E-5</v>
      </c>
      <c r="M4" s="44">
        <f t="shared" si="5"/>
        <v>0.81426288895606758</v>
      </c>
      <c r="N4" s="7"/>
    </row>
    <row r="5" spans="1:15" s="8" customFormat="1" x14ac:dyDescent="0.25">
      <c r="A5" s="8" t="s">
        <v>568</v>
      </c>
      <c r="B5" s="8">
        <v>3.5215000000000001</v>
      </c>
      <c r="C5" s="8">
        <v>4.8757000000000001</v>
      </c>
      <c r="D5" s="8">
        <v>3.5242</v>
      </c>
      <c r="E5" s="8">
        <v>0.29976000000000003</v>
      </c>
      <c r="F5" s="24"/>
      <c r="G5" s="8">
        <f t="shared" si="0"/>
        <v>2.6999999999999247E-3</v>
      </c>
      <c r="H5" s="8">
        <f t="shared" si="1"/>
        <v>1.3515000000000001</v>
      </c>
      <c r="I5" s="9">
        <f t="shared" si="2"/>
        <v>7.6919271000000012E-4</v>
      </c>
      <c r="J5" s="9">
        <f t="shared" si="3"/>
        <v>8.721005782312927E-6</v>
      </c>
      <c r="K5" s="9">
        <f t="shared" ref="K5:K31" si="6">E5*J5/12</f>
        <v>2.1785072444217694E-7</v>
      </c>
      <c r="L5" s="9">
        <f t="shared" si="4"/>
        <v>1.024334106327116E-5</v>
      </c>
      <c r="M5" s="46">
        <f t="shared" si="5"/>
        <v>0.3793830023433869</v>
      </c>
      <c r="N5" s="8">
        <f>AVERAGE(M5:M7)</f>
        <v>0.40725426303851964</v>
      </c>
    </row>
    <row r="6" spans="1:15" s="8" customFormat="1" x14ac:dyDescent="0.25">
      <c r="A6" s="8" t="s">
        <v>569</v>
      </c>
      <c r="B6" s="8">
        <v>3.5297000000000001</v>
      </c>
      <c r="C6" s="8">
        <v>4.7596999999999996</v>
      </c>
      <c r="D6" s="8">
        <v>3.5325000000000002</v>
      </c>
      <c r="E6" s="8">
        <v>0.34720000000000001</v>
      </c>
      <c r="F6" s="23" t="s">
        <v>13</v>
      </c>
      <c r="G6" s="8">
        <f t="shared" si="0"/>
        <v>2.8000000000001357E-3</v>
      </c>
      <c r="H6" s="8">
        <f t="shared" si="1"/>
        <v>1.2271999999999994</v>
      </c>
      <c r="I6" s="9">
        <f t="shared" si="2"/>
        <v>6.9844860799999969E-4</v>
      </c>
      <c r="J6" s="9">
        <f t="shared" si="3"/>
        <v>7.9189184580498821E-6</v>
      </c>
      <c r="K6" s="9">
        <f t="shared" si="6"/>
        <v>2.2912070738624324E-7</v>
      </c>
      <c r="L6" s="9">
        <f t="shared" si="4"/>
        <v>1.0773255661301157E-5</v>
      </c>
      <c r="M6" s="46">
        <f t="shared" si="5"/>
        <v>0.38475913076073698</v>
      </c>
      <c r="N6" s="8">
        <f>_xlfn.STDEV.P(M5:M7)</f>
        <v>3.5681982801936782E-2</v>
      </c>
    </row>
    <row r="7" spans="1:15" s="8" customFormat="1" x14ac:dyDescent="0.25">
      <c r="A7" s="8" t="s">
        <v>570</v>
      </c>
      <c r="B7" s="8">
        <v>3.5366</v>
      </c>
      <c r="C7" s="8">
        <v>4.8281000000000001</v>
      </c>
      <c r="D7" s="8">
        <v>3.5390000000000001</v>
      </c>
      <c r="E7" s="8">
        <v>0.33695999999999998</v>
      </c>
      <c r="F7" s="24">
        <v>47.02</v>
      </c>
      <c r="G7" s="8">
        <f t="shared" si="0"/>
        <v>2.4000000000001798E-3</v>
      </c>
      <c r="H7" s="8">
        <f t="shared" si="1"/>
        <v>1.2890999999999999</v>
      </c>
      <c r="I7" s="9">
        <f t="shared" si="2"/>
        <v>7.33678374E-4</v>
      </c>
      <c r="J7" s="9">
        <f t="shared" si="3"/>
        <v>8.3183489115646259E-6</v>
      </c>
      <c r="K7" s="9">
        <f t="shared" si="6"/>
        <v>2.3357923743673468E-7</v>
      </c>
      <c r="L7" s="9">
        <f t="shared" si="4"/>
        <v>1.0982895744275265E-5</v>
      </c>
      <c r="M7" s="46">
        <f t="shared" si="5"/>
        <v>0.45762065601143509</v>
      </c>
    </row>
    <row r="8" spans="1:15" s="10" customFormat="1" x14ac:dyDescent="0.25">
      <c r="A8" s="10" t="s">
        <v>571</v>
      </c>
      <c r="B8" s="10">
        <v>3.5017999999999998</v>
      </c>
      <c r="C8" s="10">
        <v>4.8152999999999997</v>
      </c>
      <c r="D8" s="10">
        <v>3.504</v>
      </c>
      <c r="E8" s="10">
        <v>0.55710000000000004</v>
      </c>
      <c r="F8" s="23" t="s">
        <v>14</v>
      </c>
      <c r="G8" s="10">
        <f t="shared" si="0"/>
        <v>2.2000000000002018E-3</v>
      </c>
      <c r="H8" s="10">
        <f t="shared" si="1"/>
        <v>1.3112999999999997</v>
      </c>
      <c r="I8" s="11">
        <f t="shared" si="2"/>
        <v>7.4631328199999982E-4</v>
      </c>
      <c r="J8" s="11">
        <f t="shared" si="3"/>
        <v>8.4616018367346917E-6</v>
      </c>
      <c r="K8" s="11">
        <f t="shared" si="6"/>
        <v>3.9282986527040811E-7</v>
      </c>
      <c r="L8" s="11">
        <f t="shared" si="4"/>
        <v>1.847086026501459E-5</v>
      </c>
      <c r="M8" s="11">
        <f t="shared" si="5"/>
        <v>0.83958455750058614</v>
      </c>
      <c r="N8" s="45">
        <f>AVERAGE(M8:M10)</f>
        <v>0.67652713927449015</v>
      </c>
    </row>
    <row r="9" spans="1:15" s="10" customFormat="1" x14ac:dyDescent="0.25">
      <c r="A9" s="10" t="s">
        <v>572</v>
      </c>
      <c r="B9" s="10">
        <v>3.5411999999999999</v>
      </c>
      <c r="C9" s="10">
        <v>4.8042999999999996</v>
      </c>
      <c r="D9" s="10">
        <v>3.5438999999999998</v>
      </c>
      <c r="E9" s="10">
        <v>0.53339999999999999</v>
      </c>
      <c r="F9" s="25">
        <v>88.2</v>
      </c>
      <c r="G9" s="10">
        <f t="shared" si="0"/>
        <v>2.6999999999999247E-3</v>
      </c>
      <c r="H9" s="10">
        <f t="shared" si="1"/>
        <v>1.2603999999999997</v>
      </c>
      <c r="I9" s="11">
        <f t="shared" si="2"/>
        <v>7.1734405599999985E-4</v>
      </c>
      <c r="J9" s="11">
        <f t="shared" si="3"/>
        <v>8.1331525623582746E-6</v>
      </c>
      <c r="K9" s="11">
        <f t="shared" si="6"/>
        <v>3.6151863139682533E-7</v>
      </c>
      <c r="L9" s="11">
        <f t="shared" si="4"/>
        <v>1.699860604827873E-5</v>
      </c>
      <c r="M9" s="11">
        <f t="shared" si="5"/>
        <v>0.62957800178811874</v>
      </c>
      <c r="N9" s="26">
        <f>_xlfn.STDEV.P(M8:M10)</f>
        <v>0.11870562469909672</v>
      </c>
    </row>
    <row r="10" spans="1:15" s="10" customFormat="1" x14ac:dyDescent="0.25">
      <c r="A10" s="10" t="s">
        <v>573</v>
      </c>
      <c r="B10" s="10">
        <v>3.488</v>
      </c>
      <c r="C10" s="10">
        <v>4.9020999999999999</v>
      </c>
      <c r="D10" s="10">
        <v>3.4902000000000002</v>
      </c>
      <c r="E10" s="10">
        <v>0.34536600000000001</v>
      </c>
      <c r="F10" s="23" t="s">
        <v>15</v>
      </c>
      <c r="G10" s="10">
        <f t="shared" si="0"/>
        <v>2.2000000000002018E-3</v>
      </c>
      <c r="H10" s="10">
        <f t="shared" si="1"/>
        <v>1.4118999999999997</v>
      </c>
      <c r="I10" s="11">
        <f t="shared" si="2"/>
        <v>8.0356876599999992E-4</v>
      </c>
      <c r="J10" s="11">
        <f t="shared" si="3"/>
        <v>9.1107569841269837E-6</v>
      </c>
      <c r="K10" s="11">
        <f t="shared" si="6"/>
        <v>2.6221214138166664E-7</v>
      </c>
      <c r="L10" s="11">
        <f t="shared" si="4"/>
        <v>1.2329214887765966E-5</v>
      </c>
      <c r="M10" s="11">
        <f t="shared" si="5"/>
        <v>0.56041885853476525</v>
      </c>
      <c r="O10" s="10" t="s">
        <v>574</v>
      </c>
    </row>
    <row r="11" spans="1:15" s="12" customFormat="1" x14ac:dyDescent="0.25">
      <c r="F11" s="22">
        <v>6.0220000000000003E+23</v>
      </c>
      <c r="G11" s="12">
        <f t="shared" si="0"/>
        <v>0</v>
      </c>
      <c r="H11" s="12">
        <f t="shared" si="1"/>
        <v>0</v>
      </c>
      <c r="I11" s="13">
        <f t="shared" si="2"/>
        <v>0</v>
      </c>
      <c r="J11" s="13">
        <f t="shared" si="3"/>
        <v>0</v>
      </c>
      <c r="K11" s="13">
        <f t="shared" si="6"/>
        <v>0</v>
      </c>
      <c r="L11" s="13">
        <f t="shared" si="4"/>
        <v>0</v>
      </c>
      <c r="M11" s="13" t="e">
        <f t="shared" si="5"/>
        <v>#DIV/0!</v>
      </c>
      <c r="N11" s="12" t="e">
        <f>AVERAGE(M11:M13)</f>
        <v>#DIV/0!</v>
      </c>
    </row>
    <row r="12" spans="1:15" s="12" customFormat="1" x14ac:dyDescent="0.25">
      <c r="F12" s="24"/>
      <c r="G12" s="12">
        <f t="shared" si="0"/>
        <v>0</v>
      </c>
      <c r="H12" s="12">
        <f t="shared" si="1"/>
        <v>0</v>
      </c>
      <c r="I12" s="13">
        <f t="shared" si="2"/>
        <v>0</v>
      </c>
      <c r="J12" s="13">
        <f t="shared" si="3"/>
        <v>0</v>
      </c>
      <c r="K12" s="13">
        <f t="shared" si="6"/>
        <v>0</v>
      </c>
      <c r="L12" s="13">
        <f t="shared" si="4"/>
        <v>0</v>
      </c>
      <c r="M12" s="13" t="e">
        <f t="shared" si="5"/>
        <v>#DIV/0!</v>
      </c>
      <c r="N12" s="12" t="e">
        <f>_xlfn.STDEV.P(M11:M13)</f>
        <v>#DIV/0!</v>
      </c>
    </row>
    <row r="13" spans="1:15" s="12" customFormat="1" x14ac:dyDescent="0.25">
      <c r="F13" s="24"/>
      <c r="G13" s="12">
        <f t="shared" si="0"/>
        <v>0</v>
      </c>
      <c r="H13" s="12">
        <f t="shared" si="1"/>
        <v>0</v>
      </c>
      <c r="I13" s="13">
        <f t="shared" si="2"/>
        <v>0</v>
      </c>
      <c r="J13" s="13">
        <f t="shared" si="3"/>
        <v>0</v>
      </c>
      <c r="K13" s="13">
        <f t="shared" si="6"/>
        <v>0</v>
      </c>
      <c r="L13" s="13">
        <f t="shared" si="4"/>
        <v>0</v>
      </c>
      <c r="M13" s="13" t="e">
        <f t="shared" si="5"/>
        <v>#DIV/0!</v>
      </c>
    </row>
    <row r="14" spans="1:15" s="14" customFormat="1" x14ac:dyDescent="0.25">
      <c r="F14" s="24"/>
      <c r="G14" s="14">
        <f t="shared" si="0"/>
        <v>0</v>
      </c>
      <c r="H14" s="14">
        <f t="shared" si="1"/>
        <v>0</v>
      </c>
      <c r="I14" s="15">
        <f t="shared" si="2"/>
        <v>0</v>
      </c>
      <c r="J14" s="15">
        <f t="shared" si="3"/>
        <v>0</v>
      </c>
      <c r="K14" s="15">
        <f t="shared" si="6"/>
        <v>0</v>
      </c>
      <c r="L14" s="15">
        <f t="shared" si="4"/>
        <v>0</v>
      </c>
      <c r="M14" s="15" t="e">
        <f t="shared" si="5"/>
        <v>#DIV/0!</v>
      </c>
      <c r="N14" s="14" t="e">
        <f>AVERAGE(M14:M16)</f>
        <v>#DIV/0!</v>
      </c>
    </row>
    <row r="15" spans="1:15" s="14" customFormat="1" x14ac:dyDescent="0.25">
      <c r="F15" s="24"/>
      <c r="G15" s="14">
        <f t="shared" si="0"/>
        <v>0</v>
      </c>
      <c r="H15" s="14">
        <f t="shared" si="1"/>
        <v>0</v>
      </c>
      <c r="I15" s="15">
        <f t="shared" si="2"/>
        <v>0</v>
      </c>
      <c r="J15" s="15">
        <f t="shared" si="3"/>
        <v>0</v>
      </c>
      <c r="K15" s="15">
        <f t="shared" si="6"/>
        <v>0</v>
      </c>
      <c r="L15" s="15">
        <f t="shared" si="4"/>
        <v>0</v>
      </c>
      <c r="M15" s="15" t="e">
        <f t="shared" si="5"/>
        <v>#DIV/0!</v>
      </c>
      <c r="N15" s="14" t="e">
        <f>_xlfn.STDEV.P(M14:M16)</f>
        <v>#DIV/0!</v>
      </c>
      <c r="O15" s="14" t="s">
        <v>324</v>
      </c>
    </row>
    <row r="16" spans="1:15" s="14" customFormat="1" x14ac:dyDescent="0.25">
      <c r="F16" s="24"/>
      <c r="G16" s="14">
        <f t="shared" si="0"/>
        <v>0</v>
      </c>
      <c r="H16" s="14">
        <f t="shared" si="1"/>
        <v>0</v>
      </c>
      <c r="I16" s="15">
        <f t="shared" si="2"/>
        <v>0</v>
      </c>
      <c r="J16" s="15">
        <f t="shared" si="3"/>
        <v>0</v>
      </c>
      <c r="K16" s="15">
        <f t="shared" si="6"/>
        <v>0</v>
      </c>
      <c r="L16" s="15">
        <f t="shared" si="4"/>
        <v>0</v>
      </c>
      <c r="M16" s="15" t="e">
        <f t="shared" si="5"/>
        <v>#DIV/0!</v>
      </c>
    </row>
    <row r="17" spans="5:14" s="16" customFormat="1" x14ac:dyDescent="0.25">
      <c r="F17" s="24"/>
      <c r="G17" s="16">
        <f t="shared" si="0"/>
        <v>0</v>
      </c>
      <c r="H17" s="16">
        <f t="shared" si="1"/>
        <v>0</v>
      </c>
      <c r="I17" s="17" t="b">
        <f>G17=(H17*$F$3)/100</f>
        <v>1</v>
      </c>
      <c r="J17" s="17">
        <f t="shared" si="3"/>
        <v>1.1337868480725623E-2</v>
      </c>
      <c r="K17" s="17">
        <f t="shared" si="6"/>
        <v>0</v>
      </c>
      <c r="L17" s="17">
        <f t="shared" si="4"/>
        <v>0</v>
      </c>
      <c r="M17" s="17" t="e">
        <f t="shared" si="5"/>
        <v>#DIV/0!</v>
      </c>
      <c r="N17" s="20" t="e">
        <f>AVERAGE(M17:M19)</f>
        <v>#DIV/0!</v>
      </c>
    </row>
    <row r="18" spans="5:14" s="16" customFormat="1" x14ac:dyDescent="0.25">
      <c r="F18" s="24"/>
      <c r="G18" s="16">
        <f t="shared" si="0"/>
        <v>0</v>
      </c>
      <c r="H18" s="16">
        <f t="shared" si="1"/>
        <v>0</v>
      </c>
      <c r="I18" s="17">
        <f t="shared" si="2"/>
        <v>0</v>
      </c>
      <c r="J18" s="17">
        <f t="shared" si="3"/>
        <v>0</v>
      </c>
      <c r="K18" s="17">
        <f t="shared" si="6"/>
        <v>0</v>
      </c>
      <c r="L18" s="17">
        <f t="shared" si="4"/>
        <v>0</v>
      </c>
      <c r="M18" s="17" t="e">
        <f t="shared" si="5"/>
        <v>#DIV/0!</v>
      </c>
      <c r="N18" s="20" t="e">
        <f>_xlfn.STDEV.P(M17:M19)</f>
        <v>#DIV/0!</v>
      </c>
    </row>
    <row r="19" spans="5:14" s="16" customFormat="1" x14ac:dyDescent="0.25">
      <c r="E19" s="30"/>
      <c r="F19" s="38"/>
      <c r="G19" s="34">
        <f t="shared" si="0"/>
        <v>0</v>
      </c>
      <c r="H19" s="16">
        <f t="shared" si="1"/>
        <v>0</v>
      </c>
      <c r="I19" s="17">
        <f t="shared" si="2"/>
        <v>0</v>
      </c>
      <c r="J19" s="17">
        <f t="shared" si="3"/>
        <v>0</v>
      </c>
      <c r="K19" s="17">
        <f t="shared" si="6"/>
        <v>0</v>
      </c>
      <c r="L19" s="17">
        <f t="shared" si="4"/>
        <v>0</v>
      </c>
      <c r="M19" s="17" t="e">
        <f t="shared" si="5"/>
        <v>#DIV/0!</v>
      </c>
    </row>
    <row r="20" spans="5:14" s="29" customFormat="1" x14ac:dyDescent="0.25">
      <c r="E20" s="31"/>
      <c r="F20" s="38"/>
      <c r="G20" s="35">
        <f t="shared" si="0"/>
        <v>0</v>
      </c>
      <c r="H20" s="29">
        <f t="shared" si="1"/>
        <v>0</v>
      </c>
      <c r="I20" s="29">
        <f t="shared" si="2"/>
        <v>0</v>
      </c>
      <c r="J20" s="29">
        <f t="shared" si="3"/>
        <v>0</v>
      </c>
      <c r="K20" s="29">
        <f t="shared" si="6"/>
        <v>0</v>
      </c>
      <c r="L20" s="29">
        <f t="shared" si="4"/>
        <v>0</v>
      </c>
      <c r="M20" s="29" t="e">
        <f t="shared" si="5"/>
        <v>#DIV/0!</v>
      </c>
      <c r="N20" s="39" t="e">
        <f>AVERAGE(M20:M22)</f>
        <v>#DIV/0!</v>
      </c>
    </row>
    <row r="21" spans="5:14" s="29" customFormat="1" x14ac:dyDescent="0.25">
      <c r="E21" s="31"/>
      <c r="F21" s="38"/>
      <c r="G21" s="35">
        <f t="shared" si="0"/>
        <v>0</v>
      </c>
      <c r="H21" s="29">
        <f t="shared" si="1"/>
        <v>0</v>
      </c>
      <c r="I21" s="29">
        <f t="shared" si="2"/>
        <v>0</v>
      </c>
      <c r="J21" s="29">
        <f t="shared" si="3"/>
        <v>0</v>
      </c>
      <c r="K21" s="29">
        <f t="shared" si="6"/>
        <v>0</v>
      </c>
      <c r="L21" s="29">
        <f t="shared" si="4"/>
        <v>0</v>
      </c>
      <c r="M21" s="29" t="e">
        <f t="shared" si="5"/>
        <v>#DIV/0!</v>
      </c>
      <c r="N21" s="39" t="e">
        <f>_xlfn.STDEV.P(M20:M22)</f>
        <v>#DIV/0!</v>
      </c>
    </row>
    <row r="22" spans="5:14" s="29" customFormat="1" x14ac:dyDescent="0.25">
      <c r="E22" s="31"/>
      <c r="F22" s="38"/>
      <c r="G22" s="35">
        <f t="shared" si="0"/>
        <v>0</v>
      </c>
      <c r="H22" s="29">
        <f t="shared" si="1"/>
        <v>0</v>
      </c>
      <c r="I22" s="29">
        <f t="shared" si="2"/>
        <v>0</v>
      </c>
      <c r="J22" s="29">
        <f t="shared" si="3"/>
        <v>0</v>
      </c>
      <c r="K22" s="29">
        <f t="shared" si="6"/>
        <v>0</v>
      </c>
      <c r="L22" s="29">
        <f t="shared" si="4"/>
        <v>0</v>
      </c>
      <c r="M22" s="29" t="e">
        <f t="shared" si="5"/>
        <v>#DIV/0!</v>
      </c>
    </row>
    <row r="23" spans="5:14" s="27" customFormat="1" x14ac:dyDescent="0.25">
      <c r="E23" s="32"/>
      <c r="F23" s="38"/>
      <c r="G23" s="36">
        <f t="shared" si="0"/>
        <v>0</v>
      </c>
      <c r="H23" s="27">
        <f t="shared" si="1"/>
        <v>0</v>
      </c>
      <c r="I23" s="27">
        <f t="shared" si="2"/>
        <v>0</v>
      </c>
      <c r="J23" s="27">
        <f t="shared" si="3"/>
        <v>0</v>
      </c>
      <c r="K23" s="27">
        <f t="shared" si="6"/>
        <v>0</v>
      </c>
      <c r="L23" s="27">
        <f t="shared" si="4"/>
        <v>0</v>
      </c>
      <c r="M23" s="27" t="e">
        <f t="shared" si="5"/>
        <v>#DIV/0!</v>
      </c>
      <c r="N23" s="40" t="e">
        <f>AVERAGE(M23:M25)</f>
        <v>#DIV/0!</v>
      </c>
    </row>
    <row r="24" spans="5:14" s="27" customFormat="1" x14ac:dyDescent="0.25">
      <c r="E24" s="32"/>
      <c r="F24" s="38"/>
      <c r="G24" s="36">
        <f t="shared" si="0"/>
        <v>0</v>
      </c>
      <c r="H24" s="27">
        <f t="shared" si="1"/>
        <v>0</v>
      </c>
      <c r="I24" s="27">
        <f t="shared" si="2"/>
        <v>0</v>
      </c>
      <c r="J24" s="27">
        <f t="shared" si="3"/>
        <v>0</v>
      </c>
      <c r="K24" s="27">
        <f t="shared" si="6"/>
        <v>0</v>
      </c>
      <c r="L24" s="27">
        <f t="shared" si="4"/>
        <v>0</v>
      </c>
      <c r="M24" s="27" t="e">
        <f t="shared" si="5"/>
        <v>#DIV/0!</v>
      </c>
      <c r="N24" s="40" t="e">
        <f>_xlfn.STDEV.P(M23:M25)</f>
        <v>#DIV/0!</v>
      </c>
    </row>
    <row r="25" spans="5:14" s="27" customFormat="1" x14ac:dyDescent="0.25">
      <c r="E25" s="32"/>
      <c r="F25" s="38"/>
      <c r="G25" s="36">
        <f t="shared" si="0"/>
        <v>0</v>
      </c>
      <c r="H25" s="27">
        <f t="shared" si="1"/>
        <v>0</v>
      </c>
      <c r="I25" s="27">
        <f t="shared" si="2"/>
        <v>0</v>
      </c>
      <c r="J25" s="27">
        <f t="shared" si="3"/>
        <v>0</v>
      </c>
      <c r="K25" s="27">
        <f t="shared" si="6"/>
        <v>0</v>
      </c>
      <c r="L25" s="27">
        <f t="shared" si="4"/>
        <v>0</v>
      </c>
      <c r="M25" s="27" t="e">
        <f t="shared" si="5"/>
        <v>#DIV/0!</v>
      </c>
    </row>
    <row r="26" spans="5:14" s="43" customFormat="1" x14ac:dyDescent="0.25">
      <c r="F26" s="38"/>
      <c r="G26" s="43">
        <f t="shared" si="0"/>
        <v>0</v>
      </c>
      <c r="H26" s="43">
        <f t="shared" si="1"/>
        <v>0</v>
      </c>
      <c r="I26" s="43">
        <f t="shared" si="2"/>
        <v>0</v>
      </c>
      <c r="J26" s="43">
        <f t="shared" si="3"/>
        <v>0</v>
      </c>
      <c r="K26" s="43">
        <f t="shared" si="6"/>
        <v>0</v>
      </c>
      <c r="L26" s="43">
        <f t="shared" si="4"/>
        <v>0</v>
      </c>
      <c r="M26" s="43" t="e">
        <f t="shared" si="5"/>
        <v>#DIV/0!</v>
      </c>
      <c r="N26" s="43" t="e">
        <f>AVERAGE(M26:M28)</f>
        <v>#DIV/0!</v>
      </c>
    </row>
    <row r="27" spans="5:14" s="43" customFormat="1" x14ac:dyDescent="0.25">
      <c r="F27" s="38"/>
      <c r="G27" s="43">
        <f t="shared" si="0"/>
        <v>0</v>
      </c>
      <c r="H27" s="43">
        <f t="shared" si="1"/>
        <v>0</v>
      </c>
      <c r="I27" s="43">
        <f t="shared" si="2"/>
        <v>0</v>
      </c>
      <c r="J27" s="43">
        <f t="shared" si="3"/>
        <v>0</v>
      </c>
      <c r="K27" s="43">
        <f t="shared" si="6"/>
        <v>0</v>
      </c>
      <c r="L27" s="43">
        <f t="shared" si="4"/>
        <v>0</v>
      </c>
      <c r="M27" s="43" t="e">
        <f t="shared" si="5"/>
        <v>#DIV/0!</v>
      </c>
      <c r="N27" s="43" t="e">
        <f>STDEV(M26:M28)</f>
        <v>#DIV/0!</v>
      </c>
    </row>
    <row r="28" spans="5:14" s="43" customFormat="1" x14ac:dyDescent="0.25">
      <c r="F28" s="38"/>
      <c r="G28" s="43">
        <f t="shared" si="0"/>
        <v>0</v>
      </c>
      <c r="H28" s="43">
        <f t="shared" si="1"/>
        <v>0</v>
      </c>
      <c r="I28" s="43">
        <f t="shared" si="2"/>
        <v>0</v>
      </c>
      <c r="J28" s="43">
        <f t="shared" si="3"/>
        <v>0</v>
      </c>
      <c r="K28" s="43">
        <f t="shared" si="6"/>
        <v>0</v>
      </c>
      <c r="L28" s="43">
        <f t="shared" si="4"/>
        <v>0</v>
      </c>
      <c r="M28" s="43" t="e">
        <f t="shared" si="5"/>
        <v>#DIV/0!</v>
      </c>
    </row>
    <row r="29" spans="5:14" s="42" customFormat="1" x14ac:dyDescent="0.25">
      <c r="F29" s="38"/>
      <c r="G29" s="42">
        <f t="shared" si="0"/>
        <v>0</v>
      </c>
      <c r="H29" s="42">
        <f t="shared" si="1"/>
        <v>0</v>
      </c>
      <c r="I29" s="42">
        <f t="shared" si="2"/>
        <v>0</v>
      </c>
      <c r="J29" s="42">
        <f t="shared" si="3"/>
        <v>0</v>
      </c>
      <c r="K29" s="42">
        <f t="shared" si="6"/>
        <v>0</v>
      </c>
      <c r="L29" s="42">
        <f t="shared" si="4"/>
        <v>0</v>
      </c>
      <c r="M29" s="42" t="e">
        <f t="shared" si="5"/>
        <v>#DIV/0!</v>
      </c>
      <c r="N29" s="42" t="e">
        <f>AVERAGE(M29:M31)</f>
        <v>#DIV/0!</v>
      </c>
    </row>
    <row r="30" spans="5:14" s="42" customFormat="1" x14ac:dyDescent="0.25">
      <c r="F30" s="38"/>
      <c r="G30" s="42">
        <f t="shared" si="0"/>
        <v>0</v>
      </c>
      <c r="H30" s="42">
        <f t="shared" si="1"/>
        <v>0</v>
      </c>
      <c r="I30" s="42">
        <f t="shared" si="2"/>
        <v>0</v>
      </c>
      <c r="J30" s="42">
        <f t="shared" si="3"/>
        <v>0</v>
      </c>
      <c r="K30" s="42">
        <f t="shared" si="6"/>
        <v>0</v>
      </c>
      <c r="L30" s="42">
        <f t="shared" si="4"/>
        <v>0</v>
      </c>
      <c r="M30" s="42" t="e">
        <f t="shared" si="5"/>
        <v>#DIV/0!</v>
      </c>
      <c r="N30" s="42" t="e">
        <f>STDEV(M29:M31)</f>
        <v>#DIV/0!</v>
      </c>
    </row>
    <row r="31" spans="5:14" s="42" customFormat="1" x14ac:dyDescent="0.25">
      <c r="F31" s="38"/>
      <c r="G31" s="42">
        <f t="shared" si="0"/>
        <v>0</v>
      </c>
      <c r="H31" s="42">
        <f t="shared" si="1"/>
        <v>0</v>
      </c>
      <c r="I31" s="42">
        <f t="shared" si="2"/>
        <v>0</v>
      </c>
      <c r="J31" s="42">
        <f t="shared" si="3"/>
        <v>0</v>
      </c>
      <c r="K31" s="42">
        <f t="shared" si="6"/>
        <v>0</v>
      </c>
      <c r="L31" s="42">
        <f t="shared" si="4"/>
        <v>0</v>
      </c>
      <c r="M31" s="42" t="e">
        <f t="shared" si="5"/>
        <v>#DIV/0!</v>
      </c>
    </row>
  </sheetData>
  <pageMargins left="0.7" right="0.7" top="0.75" bottom="0.75" header="0.3" footer="0.3"/>
  <pageSetup paperSize="9" orientation="portrait" verticalDpi="0" r:id="rId1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F07C8E-36D8-4383-A960-6DB76C3BB232}">
  <dimension ref="A1:O31"/>
  <sheetViews>
    <sheetView workbookViewId="0">
      <selection activeCell="Q36" sqref="Q36"/>
    </sheetView>
  </sheetViews>
  <sheetFormatPr defaultRowHeight="15" x14ac:dyDescent="0.25"/>
  <cols>
    <col min="1" max="1" width="14.42578125" customWidth="1"/>
    <col min="2" max="2" width="14.5703125" customWidth="1"/>
    <col min="3" max="3" width="16.85546875" customWidth="1"/>
    <col min="4" max="4" width="13.5703125" customWidth="1"/>
    <col min="5" max="5" width="13" customWidth="1"/>
    <col min="6" max="6" width="19.42578125" bestFit="1" customWidth="1"/>
    <col min="15" max="15" width="12" bestFit="1" customWidth="1"/>
  </cols>
  <sheetData>
    <row r="1" spans="1:15" ht="22.5" customHeight="1" x14ac:dyDescent="0.25">
      <c r="A1" s="1" t="s">
        <v>2</v>
      </c>
      <c r="B1" s="2" t="s">
        <v>12</v>
      </c>
      <c r="C1" s="2" t="s">
        <v>1</v>
      </c>
      <c r="D1" s="2" t="s">
        <v>0</v>
      </c>
      <c r="E1" s="2" t="s">
        <v>7</v>
      </c>
      <c r="F1" s="3" t="s">
        <v>3</v>
      </c>
      <c r="G1" s="4" t="s">
        <v>4</v>
      </c>
      <c r="H1" s="4" t="s">
        <v>17</v>
      </c>
      <c r="I1" s="4" t="s">
        <v>5</v>
      </c>
      <c r="J1" s="4" t="s">
        <v>6</v>
      </c>
      <c r="K1" s="4" t="s">
        <v>8</v>
      </c>
      <c r="L1" s="4" t="s">
        <v>9</v>
      </c>
      <c r="M1" s="4" t="s">
        <v>10</v>
      </c>
      <c r="N1" s="19" t="s">
        <v>35</v>
      </c>
      <c r="O1" s="18"/>
    </row>
    <row r="2" spans="1:15" s="5" customFormat="1" x14ac:dyDescent="0.25">
      <c r="A2" s="5" t="s">
        <v>575</v>
      </c>
      <c r="B2" s="5">
        <v>3.5065</v>
      </c>
      <c r="C2" s="5">
        <v>4.7752999999999997</v>
      </c>
      <c r="D2" s="5">
        <v>3.5089000000000001</v>
      </c>
      <c r="E2" s="5">
        <v>0.50160000000000005</v>
      </c>
      <c r="F2" s="21" t="s">
        <v>16</v>
      </c>
      <c r="G2" s="5">
        <f>D2-B2</f>
        <v>2.4000000000001798E-3</v>
      </c>
      <c r="H2" s="5">
        <f>C2-B2-G2</f>
        <v>1.2663999999999995</v>
      </c>
      <c r="I2" s="6">
        <f>(H2*$F$3)/100</f>
        <v>8.3513814270807965E-4</v>
      </c>
      <c r="J2" s="6">
        <f>I2/$F$9</f>
        <v>9.4686864252616729E-6</v>
      </c>
      <c r="K2" s="6">
        <f>(E2*J2)/12</f>
        <v>3.9579109257593795E-7</v>
      </c>
      <c r="L2" s="6">
        <f>K2*$F$7</f>
        <v>1.8610097172920602E-5</v>
      </c>
      <c r="M2" s="44">
        <f>(L2/G2)*100</f>
        <v>0.77542071553830028</v>
      </c>
      <c r="N2" s="5">
        <f>AVERAGE(M2:M4)</f>
        <v>0.7469496877184626</v>
      </c>
      <c r="O2" s="5" t="s">
        <v>325</v>
      </c>
    </row>
    <row r="3" spans="1:15" s="5" customFormat="1" x14ac:dyDescent="0.25">
      <c r="A3" s="5" t="s">
        <v>576</v>
      </c>
      <c r="B3" s="5">
        <v>3.5152999999999999</v>
      </c>
      <c r="C3" s="5">
        <v>4.8531000000000004</v>
      </c>
      <c r="D3" s="5">
        <v>3.5175000000000001</v>
      </c>
      <c r="E3" s="44">
        <v>0.46853</v>
      </c>
      <c r="F3" s="22">
        <v>6.5945841970000002E-2</v>
      </c>
      <c r="G3" s="5">
        <f t="shared" ref="G3:G31" si="0">D3-B3</f>
        <v>2.2000000000002018E-3</v>
      </c>
      <c r="H3" s="5">
        <f t="shared" ref="H3:H31" si="1">C3-B3-G3</f>
        <v>1.3356000000000003</v>
      </c>
      <c r="I3" s="6">
        <f t="shared" ref="I3:I31" si="2">(H3*$F$3)/100</f>
        <v>8.807726653513202E-4</v>
      </c>
      <c r="J3" s="6">
        <f t="shared" ref="J3:J31" si="3">I3/$F$9</f>
        <v>9.9860846411714306E-6</v>
      </c>
      <c r="K3" s="6">
        <f>(E3*J3)/12</f>
        <v>3.8989835307733757E-7</v>
      </c>
      <c r="L3" s="6">
        <f t="shared" ref="L3:L31" si="4">K3*$F$7</f>
        <v>1.8333020561696414E-5</v>
      </c>
      <c r="M3" s="44">
        <f t="shared" ref="M3:M31" si="5">(L3/G3)*100</f>
        <v>0.83331911644066969</v>
      </c>
      <c r="N3" s="5">
        <f>_xlfn.STDEV.P(M2:M4)</f>
        <v>8.4574637848674222E-2</v>
      </c>
    </row>
    <row r="4" spans="1:15" s="5" customFormat="1" x14ac:dyDescent="0.25">
      <c r="A4" s="5" t="s">
        <v>577</v>
      </c>
      <c r="B4" s="5">
        <v>3.5465</v>
      </c>
      <c r="C4" s="5">
        <v>4.8548999999999998</v>
      </c>
      <c r="D4" s="5">
        <v>3.5487000000000002</v>
      </c>
      <c r="E4" s="5">
        <v>0.3634</v>
      </c>
      <c r="F4" s="23"/>
      <c r="G4" s="5">
        <f t="shared" si="0"/>
        <v>2.2000000000002018E-3</v>
      </c>
      <c r="H4" s="5">
        <f t="shared" si="1"/>
        <v>1.3061999999999996</v>
      </c>
      <c r="I4" s="6">
        <f t="shared" si="2"/>
        <v>8.6138458781213965E-4</v>
      </c>
      <c r="J4" s="6">
        <f t="shared" si="3"/>
        <v>9.7662651679380911E-6</v>
      </c>
      <c r="K4" s="6">
        <f>(E4*J4)/12</f>
        <v>2.9575506350239184E-7</v>
      </c>
      <c r="L4" s="6">
        <f t="shared" si="4"/>
        <v>1.3906403085882466E-5</v>
      </c>
      <c r="M4" s="44">
        <f t="shared" si="5"/>
        <v>0.63210923117641771</v>
      </c>
      <c r="N4" s="7"/>
    </row>
    <row r="5" spans="1:15" s="8" customFormat="1" x14ac:dyDescent="0.25">
      <c r="A5" s="8" t="s">
        <v>578</v>
      </c>
      <c r="B5" s="8">
        <v>3.5594000000000001</v>
      </c>
      <c r="C5" s="8">
        <v>4.7502000000000004</v>
      </c>
      <c r="D5" s="8">
        <v>3.5623999999999998</v>
      </c>
      <c r="E5" s="8">
        <v>0.46610000000000001</v>
      </c>
      <c r="F5" s="24"/>
      <c r="G5" s="8">
        <f t="shared" si="0"/>
        <v>2.9999999999996696E-3</v>
      </c>
      <c r="H5" s="8">
        <f t="shared" si="1"/>
        <v>1.1878000000000006</v>
      </c>
      <c r="I5" s="9">
        <f t="shared" si="2"/>
        <v>7.8330471091966045E-4</v>
      </c>
      <c r="J5" s="9">
        <f t="shared" si="3"/>
        <v>8.8810057927399146E-6</v>
      </c>
      <c r="K5" s="9">
        <f t="shared" ref="K5:K31" si="6">E5*J5/12</f>
        <v>3.4495306666633952E-7</v>
      </c>
      <c r="L5" s="9">
        <f t="shared" si="4"/>
        <v>1.6219693194651286E-5</v>
      </c>
      <c r="M5" s="46">
        <f t="shared" si="5"/>
        <v>0.54065643982176903</v>
      </c>
      <c r="N5" s="8">
        <f>AVERAGE(M5:M7)</f>
        <v>0.53918047192171359</v>
      </c>
    </row>
    <row r="6" spans="1:15" s="8" customFormat="1" x14ac:dyDescent="0.25">
      <c r="A6" s="8" t="s">
        <v>579</v>
      </c>
      <c r="B6" s="8">
        <v>3.5335999999999999</v>
      </c>
      <c r="C6" s="8">
        <v>4.9063999999999997</v>
      </c>
      <c r="D6" s="8">
        <v>3.5354999999999999</v>
      </c>
      <c r="E6" s="8">
        <v>0.2591</v>
      </c>
      <c r="F6" s="23" t="s">
        <v>13</v>
      </c>
      <c r="G6" s="8">
        <f t="shared" si="0"/>
        <v>1.9000000000000128E-3</v>
      </c>
      <c r="H6" s="8">
        <f t="shared" si="1"/>
        <v>1.3708999999999998</v>
      </c>
      <c r="I6" s="9">
        <f t="shared" si="2"/>
        <v>9.0405154756672992E-4</v>
      </c>
      <c r="J6" s="9">
        <f t="shared" si="3"/>
        <v>1.0250017546108048E-5</v>
      </c>
      <c r="K6" s="9">
        <f t="shared" si="6"/>
        <v>2.213149621830496E-7</v>
      </c>
      <c r="L6" s="9">
        <f t="shared" si="4"/>
        <v>1.0406229521846993E-5</v>
      </c>
      <c r="M6" s="46">
        <f t="shared" si="5"/>
        <v>0.54769629062352221</v>
      </c>
      <c r="N6" s="8">
        <f>_xlfn.STDEV.P(M5:M7)</f>
        <v>7.6274383839150554E-3</v>
      </c>
    </row>
    <row r="7" spans="1:15" s="8" customFormat="1" x14ac:dyDescent="0.25">
      <c r="A7" s="8" t="s">
        <v>580</v>
      </c>
      <c r="B7" s="8">
        <v>3.5173999999999999</v>
      </c>
      <c r="C7" s="8">
        <v>4.8630000000000004</v>
      </c>
      <c r="D7" s="8">
        <v>3.5203000000000002</v>
      </c>
      <c r="E7" s="8">
        <v>0.39012999999999998</v>
      </c>
      <c r="F7" s="24">
        <v>47.02</v>
      </c>
      <c r="G7" s="8">
        <f t="shared" si="0"/>
        <v>2.9000000000003467E-3</v>
      </c>
      <c r="H7" s="8">
        <f t="shared" si="1"/>
        <v>1.3427000000000002</v>
      </c>
      <c r="I7" s="9">
        <f t="shared" si="2"/>
        <v>8.854548201311901E-4</v>
      </c>
      <c r="J7" s="9">
        <f t="shared" si="3"/>
        <v>1.0039170296271996E-5</v>
      </c>
      <c r="K7" s="9">
        <f t="shared" si="6"/>
        <v>3.2638179230704947E-7</v>
      </c>
      <c r="L7" s="9">
        <f t="shared" si="4"/>
        <v>1.5346471874277467E-5</v>
      </c>
      <c r="M7" s="46">
        <f t="shared" si="5"/>
        <v>0.52918868531984931</v>
      </c>
    </row>
    <row r="8" spans="1:15" s="10" customFormat="1" x14ac:dyDescent="0.25">
      <c r="A8" s="10" t="s">
        <v>581</v>
      </c>
      <c r="B8" s="10">
        <v>3.5674999999999999</v>
      </c>
      <c r="C8" s="10">
        <v>4.9486999999999997</v>
      </c>
      <c r="D8" s="10">
        <v>3.5701999999999998</v>
      </c>
      <c r="E8" s="10">
        <v>0.3886</v>
      </c>
      <c r="F8" s="23" t="s">
        <v>14</v>
      </c>
      <c r="G8" s="10">
        <f t="shared" si="0"/>
        <v>2.6999999999999247E-3</v>
      </c>
      <c r="H8" s="10">
        <f t="shared" si="1"/>
        <v>1.3784999999999998</v>
      </c>
      <c r="I8" s="11">
        <f t="shared" si="2"/>
        <v>9.0906343155644997E-4</v>
      </c>
      <c r="J8" s="11">
        <f t="shared" si="3"/>
        <v>1.0306841627624149E-5</v>
      </c>
      <c r="K8" s="11">
        <f t="shared" si="6"/>
        <v>3.3376988804122866E-7</v>
      </c>
      <c r="L8" s="11">
        <f t="shared" si="4"/>
        <v>1.5693860135698574E-5</v>
      </c>
      <c r="M8" s="11">
        <f t="shared" si="5"/>
        <v>0.58125407909996341</v>
      </c>
      <c r="N8" s="45">
        <f>AVERAGE(M8:M10)</f>
        <v>0.50162306906422383</v>
      </c>
    </row>
    <row r="9" spans="1:15" s="10" customFormat="1" x14ac:dyDescent="0.25">
      <c r="A9" s="10" t="s">
        <v>582</v>
      </c>
      <c r="B9" s="10">
        <v>3.5775000000000001</v>
      </c>
      <c r="C9" s="10">
        <v>4.9036999999999997</v>
      </c>
      <c r="D9" s="10">
        <v>3.5804999999999998</v>
      </c>
      <c r="E9" s="10">
        <v>0.36723333000000002</v>
      </c>
      <c r="F9" s="25">
        <v>88.2</v>
      </c>
      <c r="G9" s="10">
        <f t="shared" si="0"/>
        <v>2.9999999999996696E-3</v>
      </c>
      <c r="H9" s="10">
        <f t="shared" si="1"/>
        <v>1.3231999999999999</v>
      </c>
      <c r="I9" s="11">
        <f t="shared" si="2"/>
        <v>8.7259538094703996E-4</v>
      </c>
      <c r="J9" s="11">
        <f t="shared" si="3"/>
        <v>9.8933716660662129E-6</v>
      </c>
      <c r="K9" s="11">
        <f t="shared" si="6"/>
        <v>3.0276465182142865E-7</v>
      </c>
      <c r="L9" s="11">
        <f t="shared" si="4"/>
        <v>1.4235993928643575E-5</v>
      </c>
      <c r="M9" s="11">
        <f t="shared" si="5"/>
        <v>0.47453313095483812</v>
      </c>
      <c r="N9" s="26">
        <f>_xlfn.STDEV.P(M8:M10)</f>
        <v>5.7258265037322238E-2</v>
      </c>
    </row>
    <row r="10" spans="1:15" s="10" customFormat="1" x14ac:dyDescent="0.25">
      <c r="A10" s="10" t="s">
        <v>583</v>
      </c>
      <c r="B10" s="10">
        <v>3.5053999999999998</v>
      </c>
      <c r="C10" s="10">
        <v>4.7896000000000001</v>
      </c>
      <c r="D10" s="10">
        <v>3.5084</v>
      </c>
      <c r="E10" s="10">
        <v>0.35893000000000003</v>
      </c>
      <c r="F10" s="23" t="s">
        <v>15</v>
      </c>
      <c r="G10" s="10">
        <f t="shared" si="0"/>
        <v>3.0000000000001137E-3</v>
      </c>
      <c r="H10" s="10">
        <f t="shared" si="1"/>
        <v>1.2812000000000001</v>
      </c>
      <c r="I10" s="11">
        <f t="shared" si="2"/>
        <v>8.4489812731964014E-4</v>
      </c>
      <c r="J10" s="11">
        <f t="shared" si="3"/>
        <v>9.5793438471614532E-6</v>
      </c>
      <c r="K10" s="11">
        <f t="shared" si="6"/>
        <v>2.8652615725513839E-7</v>
      </c>
      <c r="L10" s="11">
        <f t="shared" si="4"/>
        <v>1.3472459914136608E-5</v>
      </c>
      <c r="M10" s="11">
        <f t="shared" si="5"/>
        <v>0.44908199713786989</v>
      </c>
    </row>
    <row r="11" spans="1:15" s="12" customFormat="1" x14ac:dyDescent="0.25">
      <c r="F11" s="22">
        <v>6.0220000000000003E+23</v>
      </c>
      <c r="G11" s="12">
        <f t="shared" si="0"/>
        <v>0</v>
      </c>
      <c r="H11" s="12">
        <f t="shared" si="1"/>
        <v>0</v>
      </c>
      <c r="I11" s="13">
        <f t="shared" si="2"/>
        <v>0</v>
      </c>
      <c r="J11" s="13">
        <f t="shared" si="3"/>
        <v>0</v>
      </c>
      <c r="K11" s="13">
        <f t="shared" si="6"/>
        <v>0</v>
      </c>
      <c r="L11" s="13">
        <f t="shared" si="4"/>
        <v>0</v>
      </c>
      <c r="M11" s="13" t="e">
        <f t="shared" si="5"/>
        <v>#DIV/0!</v>
      </c>
      <c r="N11" s="12" t="e">
        <f>AVERAGE(M11:M13)</f>
        <v>#DIV/0!</v>
      </c>
    </row>
    <row r="12" spans="1:15" s="12" customFormat="1" x14ac:dyDescent="0.25">
      <c r="F12" s="24"/>
      <c r="G12" s="12">
        <f t="shared" si="0"/>
        <v>0</v>
      </c>
      <c r="H12" s="12">
        <f t="shared" si="1"/>
        <v>0</v>
      </c>
      <c r="I12" s="13">
        <f t="shared" si="2"/>
        <v>0</v>
      </c>
      <c r="J12" s="13">
        <f t="shared" si="3"/>
        <v>0</v>
      </c>
      <c r="K12" s="13">
        <f t="shared" si="6"/>
        <v>0</v>
      </c>
      <c r="L12" s="13">
        <f t="shared" si="4"/>
        <v>0</v>
      </c>
      <c r="M12" s="13" t="e">
        <f t="shared" si="5"/>
        <v>#DIV/0!</v>
      </c>
      <c r="N12" s="12" t="e">
        <f>_xlfn.STDEV.P(M11:M13)</f>
        <v>#DIV/0!</v>
      </c>
    </row>
    <row r="13" spans="1:15" s="12" customFormat="1" x14ac:dyDescent="0.25">
      <c r="F13" s="24"/>
      <c r="G13" s="12">
        <f t="shared" si="0"/>
        <v>0</v>
      </c>
      <c r="H13" s="12">
        <f t="shared" si="1"/>
        <v>0</v>
      </c>
      <c r="I13" s="13">
        <f t="shared" si="2"/>
        <v>0</v>
      </c>
      <c r="J13" s="13">
        <f t="shared" si="3"/>
        <v>0</v>
      </c>
      <c r="K13" s="13">
        <f t="shared" si="6"/>
        <v>0</v>
      </c>
      <c r="L13" s="13">
        <f t="shared" si="4"/>
        <v>0</v>
      </c>
      <c r="M13" s="13" t="e">
        <f t="shared" si="5"/>
        <v>#DIV/0!</v>
      </c>
    </row>
    <row r="14" spans="1:15" s="14" customFormat="1" x14ac:dyDescent="0.25">
      <c r="F14" s="24"/>
      <c r="G14" s="14">
        <f t="shared" si="0"/>
        <v>0</v>
      </c>
      <c r="H14" s="14">
        <f t="shared" si="1"/>
        <v>0</v>
      </c>
      <c r="I14" s="15">
        <f t="shared" si="2"/>
        <v>0</v>
      </c>
      <c r="J14" s="15">
        <f t="shared" si="3"/>
        <v>0</v>
      </c>
      <c r="K14" s="15">
        <f t="shared" si="6"/>
        <v>0</v>
      </c>
      <c r="L14" s="15">
        <f t="shared" si="4"/>
        <v>0</v>
      </c>
      <c r="M14" s="15" t="e">
        <f t="shared" si="5"/>
        <v>#DIV/0!</v>
      </c>
      <c r="N14" s="14" t="e">
        <f>AVERAGE(M14:M16)</f>
        <v>#DIV/0!</v>
      </c>
    </row>
    <row r="15" spans="1:15" s="14" customFormat="1" x14ac:dyDescent="0.25">
      <c r="F15" s="24"/>
      <c r="G15" s="14">
        <f t="shared" si="0"/>
        <v>0</v>
      </c>
      <c r="H15" s="14">
        <f t="shared" si="1"/>
        <v>0</v>
      </c>
      <c r="I15" s="15">
        <f t="shared" si="2"/>
        <v>0</v>
      </c>
      <c r="J15" s="15">
        <f t="shared" si="3"/>
        <v>0</v>
      </c>
      <c r="K15" s="15">
        <f t="shared" si="6"/>
        <v>0</v>
      </c>
      <c r="L15" s="15">
        <f t="shared" si="4"/>
        <v>0</v>
      </c>
      <c r="M15" s="15" t="e">
        <f t="shared" si="5"/>
        <v>#DIV/0!</v>
      </c>
      <c r="N15" s="14" t="e">
        <f>_xlfn.STDEV.P(M14:M16)</f>
        <v>#DIV/0!</v>
      </c>
      <c r="O15" s="14" t="s">
        <v>324</v>
      </c>
    </row>
    <row r="16" spans="1:15" s="14" customFormat="1" x14ac:dyDescent="0.25">
      <c r="F16" s="24"/>
      <c r="G16" s="14">
        <f t="shared" si="0"/>
        <v>0</v>
      </c>
      <c r="H16" s="14">
        <f t="shared" si="1"/>
        <v>0</v>
      </c>
      <c r="I16" s="15">
        <f t="shared" si="2"/>
        <v>0</v>
      </c>
      <c r="J16" s="15">
        <f t="shared" si="3"/>
        <v>0</v>
      </c>
      <c r="K16" s="15">
        <f t="shared" si="6"/>
        <v>0</v>
      </c>
      <c r="L16" s="15">
        <f t="shared" si="4"/>
        <v>0</v>
      </c>
      <c r="M16" s="15" t="e">
        <f t="shared" si="5"/>
        <v>#DIV/0!</v>
      </c>
    </row>
    <row r="17" spans="5:14" s="16" customFormat="1" x14ac:dyDescent="0.25">
      <c r="F17" s="24"/>
      <c r="G17" s="16">
        <f t="shared" si="0"/>
        <v>0</v>
      </c>
      <c r="H17" s="16">
        <f t="shared" si="1"/>
        <v>0</v>
      </c>
      <c r="I17" s="17" t="b">
        <f>G17=(H17*$F$3)/100</f>
        <v>1</v>
      </c>
      <c r="J17" s="17">
        <f t="shared" si="3"/>
        <v>1.1337868480725623E-2</v>
      </c>
      <c r="K17" s="17">
        <f t="shared" si="6"/>
        <v>0</v>
      </c>
      <c r="L17" s="17">
        <f t="shared" si="4"/>
        <v>0</v>
      </c>
      <c r="M17" s="17" t="e">
        <f t="shared" si="5"/>
        <v>#DIV/0!</v>
      </c>
      <c r="N17" s="20" t="e">
        <f>AVERAGE(M17:M19)</f>
        <v>#DIV/0!</v>
      </c>
    </row>
    <row r="18" spans="5:14" s="16" customFormat="1" x14ac:dyDescent="0.25">
      <c r="F18" s="24"/>
      <c r="G18" s="16">
        <f t="shared" si="0"/>
        <v>0</v>
      </c>
      <c r="H18" s="16">
        <f t="shared" si="1"/>
        <v>0</v>
      </c>
      <c r="I18" s="17">
        <f t="shared" si="2"/>
        <v>0</v>
      </c>
      <c r="J18" s="17">
        <f t="shared" si="3"/>
        <v>0</v>
      </c>
      <c r="K18" s="17">
        <f t="shared" si="6"/>
        <v>0</v>
      </c>
      <c r="L18" s="17">
        <f t="shared" si="4"/>
        <v>0</v>
      </c>
      <c r="M18" s="17" t="e">
        <f t="shared" si="5"/>
        <v>#DIV/0!</v>
      </c>
      <c r="N18" s="20" t="e">
        <f>_xlfn.STDEV.P(M17:M19)</f>
        <v>#DIV/0!</v>
      </c>
    </row>
    <row r="19" spans="5:14" s="16" customFormat="1" x14ac:dyDescent="0.25">
      <c r="E19" s="30"/>
      <c r="F19" s="38"/>
      <c r="G19" s="34">
        <f t="shared" si="0"/>
        <v>0</v>
      </c>
      <c r="H19" s="16">
        <f t="shared" si="1"/>
        <v>0</v>
      </c>
      <c r="I19" s="17">
        <f t="shared" si="2"/>
        <v>0</v>
      </c>
      <c r="J19" s="17">
        <f t="shared" si="3"/>
        <v>0</v>
      </c>
      <c r="K19" s="17">
        <f t="shared" si="6"/>
        <v>0</v>
      </c>
      <c r="L19" s="17">
        <f t="shared" si="4"/>
        <v>0</v>
      </c>
      <c r="M19" s="17" t="e">
        <f t="shared" si="5"/>
        <v>#DIV/0!</v>
      </c>
    </row>
    <row r="20" spans="5:14" s="29" customFormat="1" x14ac:dyDescent="0.25">
      <c r="E20" s="31"/>
      <c r="F20" s="38"/>
      <c r="G20" s="35">
        <f t="shared" si="0"/>
        <v>0</v>
      </c>
      <c r="H20" s="29">
        <f t="shared" si="1"/>
        <v>0</v>
      </c>
      <c r="I20" s="29">
        <f t="shared" si="2"/>
        <v>0</v>
      </c>
      <c r="J20" s="29">
        <f t="shared" si="3"/>
        <v>0</v>
      </c>
      <c r="K20" s="29">
        <f t="shared" si="6"/>
        <v>0</v>
      </c>
      <c r="L20" s="29">
        <f t="shared" si="4"/>
        <v>0</v>
      </c>
      <c r="M20" s="29" t="e">
        <f t="shared" si="5"/>
        <v>#DIV/0!</v>
      </c>
      <c r="N20" s="39" t="e">
        <f>AVERAGE(M20:M22)</f>
        <v>#DIV/0!</v>
      </c>
    </row>
    <row r="21" spans="5:14" s="29" customFormat="1" x14ac:dyDescent="0.25">
      <c r="E21" s="31"/>
      <c r="F21" s="38"/>
      <c r="G21" s="35">
        <f t="shared" si="0"/>
        <v>0</v>
      </c>
      <c r="H21" s="29">
        <f t="shared" si="1"/>
        <v>0</v>
      </c>
      <c r="I21" s="29">
        <f t="shared" si="2"/>
        <v>0</v>
      </c>
      <c r="J21" s="29">
        <f t="shared" si="3"/>
        <v>0</v>
      </c>
      <c r="K21" s="29">
        <f t="shared" si="6"/>
        <v>0</v>
      </c>
      <c r="L21" s="29">
        <f t="shared" si="4"/>
        <v>0</v>
      </c>
      <c r="M21" s="29" t="e">
        <f t="shared" si="5"/>
        <v>#DIV/0!</v>
      </c>
      <c r="N21" s="39" t="e">
        <f>_xlfn.STDEV.P(M20:M22)</f>
        <v>#DIV/0!</v>
      </c>
    </row>
    <row r="22" spans="5:14" s="29" customFormat="1" x14ac:dyDescent="0.25">
      <c r="E22" s="31"/>
      <c r="F22" s="38"/>
      <c r="G22" s="35">
        <f t="shared" si="0"/>
        <v>0</v>
      </c>
      <c r="H22" s="29">
        <f t="shared" si="1"/>
        <v>0</v>
      </c>
      <c r="I22" s="29">
        <f t="shared" si="2"/>
        <v>0</v>
      </c>
      <c r="J22" s="29">
        <f t="shared" si="3"/>
        <v>0</v>
      </c>
      <c r="K22" s="29">
        <f t="shared" si="6"/>
        <v>0</v>
      </c>
      <c r="L22" s="29">
        <f t="shared" si="4"/>
        <v>0</v>
      </c>
      <c r="M22" s="29" t="e">
        <f t="shared" si="5"/>
        <v>#DIV/0!</v>
      </c>
    </row>
    <row r="23" spans="5:14" s="27" customFormat="1" x14ac:dyDescent="0.25">
      <c r="E23" s="32"/>
      <c r="F23" s="38"/>
      <c r="G23" s="36">
        <f t="shared" si="0"/>
        <v>0</v>
      </c>
      <c r="H23" s="27">
        <f t="shared" si="1"/>
        <v>0</v>
      </c>
      <c r="I23" s="27">
        <f t="shared" si="2"/>
        <v>0</v>
      </c>
      <c r="J23" s="27">
        <f t="shared" si="3"/>
        <v>0</v>
      </c>
      <c r="K23" s="27">
        <f t="shared" si="6"/>
        <v>0</v>
      </c>
      <c r="L23" s="27">
        <f t="shared" si="4"/>
        <v>0</v>
      </c>
      <c r="M23" s="27" t="e">
        <f t="shared" si="5"/>
        <v>#DIV/0!</v>
      </c>
      <c r="N23" s="40" t="e">
        <f>AVERAGE(M23:M25)</f>
        <v>#DIV/0!</v>
      </c>
    </row>
    <row r="24" spans="5:14" s="27" customFormat="1" x14ac:dyDescent="0.25">
      <c r="E24" s="32"/>
      <c r="F24" s="38"/>
      <c r="G24" s="36">
        <f t="shared" si="0"/>
        <v>0</v>
      </c>
      <c r="H24" s="27">
        <f t="shared" si="1"/>
        <v>0</v>
      </c>
      <c r="I24" s="27">
        <f t="shared" si="2"/>
        <v>0</v>
      </c>
      <c r="J24" s="27">
        <f t="shared" si="3"/>
        <v>0</v>
      </c>
      <c r="K24" s="27">
        <f t="shared" si="6"/>
        <v>0</v>
      </c>
      <c r="L24" s="27">
        <f t="shared" si="4"/>
        <v>0</v>
      </c>
      <c r="M24" s="27" t="e">
        <f t="shared" si="5"/>
        <v>#DIV/0!</v>
      </c>
      <c r="N24" s="40" t="e">
        <f>_xlfn.STDEV.P(M23:M25)</f>
        <v>#DIV/0!</v>
      </c>
    </row>
    <row r="25" spans="5:14" s="27" customFormat="1" x14ac:dyDescent="0.25">
      <c r="E25" s="32"/>
      <c r="F25" s="38"/>
      <c r="G25" s="36">
        <f t="shared" si="0"/>
        <v>0</v>
      </c>
      <c r="H25" s="27">
        <f t="shared" si="1"/>
        <v>0</v>
      </c>
      <c r="I25" s="27">
        <f t="shared" si="2"/>
        <v>0</v>
      </c>
      <c r="J25" s="27">
        <f t="shared" si="3"/>
        <v>0</v>
      </c>
      <c r="K25" s="27">
        <f t="shared" si="6"/>
        <v>0</v>
      </c>
      <c r="L25" s="27">
        <f t="shared" si="4"/>
        <v>0</v>
      </c>
      <c r="M25" s="27" t="e">
        <f t="shared" si="5"/>
        <v>#DIV/0!</v>
      </c>
    </row>
    <row r="26" spans="5:14" s="43" customFormat="1" x14ac:dyDescent="0.25">
      <c r="F26" s="38"/>
      <c r="G26" s="43">
        <f t="shared" si="0"/>
        <v>0</v>
      </c>
      <c r="H26" s="43">
        <f t="shared" si="1"/>
        <v>0</v>
      </c>
      <c r="I26" s="43">
        <f t="shared" si="2"/>
        <v>0</v>
      </c>
      <c r="J26" s="43">
        <f t="shared" si="3"/>
        <v>0</v>
      </c>
      <c r="K26" s="43">
        <f t="shared" si="6"/>
        <v>0</v>
      </c>
      <c r="L26" s="43">
        <f t="shared" si="4"/>
        <v>0</v>
      </c>
      <c r="M26" s="43" t="e">
        <f t="shared" si="5"/>
        <v>#DIV/0!</v>
      </c>
      <c r="N26" s="43" t="e">
        <f>AVERAGE(M26:M28)</f>
        <v>#DIV/0!</v>
      </c>
    </row>
    <row r="27" spans="5:14" s="43" customFormat="1" x14ac:dyDescent="0.25">
      <c r="F27" s="38"/>
      <c r="G27" s="43">
        <f t="shared" si="0"/>
        <v>0</v>
      </c>
      <c r="H27" s="43">
        <f t="shared" si="1"/>
        <v>0</v>
      </c>
      <c r="I27" s="43">
        <f t="shared" si="2"/>
        <v>0</v>
      </c>
      <c r="J27" s="43">
        <f t="shared" si="3"/>
        <v>0</v>
      </c>
      <c r="K27" s="43">
        <f t="shared" si="6"/>
        <v>0</v>
      </c>
      <c r="L27" s="43">
        <f t="shared" si="4"/>
        <v>0</v>
      </c>
      <c r="M27" s="43" t="e">
        <f t="shared" si="5"/>
        <v>#DIV/0!</v>
      </c>
      <c r="N27" s="43" t="e">
        <f>STDEV(M26:M28)</f>
        <v>#DIV/0!</v>
      </c>
    </row>
    <row r="28" spans="5:14" s="43" customFormat="1" x14ac:dyDescent="0.25">
      <c r="F28" s="38"/>
      <c r="G28" s="43">
        <f t="shared" si="0"/>
        <v>0</v>
      </c>
      <c r="H28" s="43">
        <f t="shared" si="1"/>
        <v>0</v>
      </c>
      <c r="I28" s="43">
        <f t="shared" si="2"/>
        <v>0</v>
      </c>
      <c r="J28" s="43">
        <f t="shared" si="3"/>
        <v>0</v>
      </c>
      <c r="K28" s="43">
        <f t="shared" si="6"/>
        <v>0</v>
      </c>
      <c r="L28" s="43">
        <f t="shared" si="4"/>
        <v>0</v>
      </c>
      <c r="M28" s="43" t="e">
        <f t="shared" si="5"/>
        <v>#DIV/0!</v>
      </c>
    </row>
    <row r="29" spans="5:14" s="42" customFormat="1" x14ac:dyDescent="0.25">
      <c r="F29" s="38"/>
      <c r="G29" s="42">
        <f t="shared" si="0"/>
        <v>0</v>
      </c>
      <c r="H29" s="42">
        <f t="shared" si="1"/>
        <v>0</v>
      </c>
      <c r="I29" s="42">
        <f t="shared" si="2"/>
        <v>0</v>
      </c>
      <c r="J29" s="42">
        <f t="shared" si="3"/>
        <v>0</v>
      </c>
      <c r="K29" s="42">
        <f t="shared" si="6"/>
        <v>0</v>
      </c>
      <c r="L29" s="42">
        <f t="shared" si="4"/>
        <v>0</v>
      </c>
      <c r="M29" s="42" t="e">
        <f t="shared" si="5"/>
        <v>#DIV/0!</v>
      </c>
      <c r="N29" s="42" t="e">
        <f>AVERAGE(M29:M31)</f>
        <v>#DIV/0!</v>
      </c>
    </row>
    <row r="30" spans="5:14" s="42" customFormat="1" x14ac:dyDescent="0.25">
      <c r="F30" s="38"/>
      <c r="G30" s="42">
        <f t="shared" si="0"/>
        <v>0</v>
      </c>
      <c r="H30" s="42">
        <f t="shared" si="1"/>
        <v>0</v>
      </c>
      <c r="I30" s="42">
        <f t="shared" si="2"/>
        <v>0</v>
      </c>
      <c r="J30" s="42">
        <f t="shared" si="3"/>
        <v>0</v>
      </c>
      <c r="K30" s="42">
        <f t="shared" si="6"/>
        <v>0</v>
      </c>
      <c r="L30" s="42">
        <f t="shared" si="4"/>
        <v>0</v>
      </c>
      <c r="M30" s="42" t="e">
        <f t="shared" si="5"/>
        <v>#DIV/0!</v>
      </c>
      <c r="N30" s="42" t="e">
        <f>STDEV(M29:M31)</f>
        <v>#DIV/0!</v>
      </c>
    </row>
    <row r="31" spans="5:14" s="42" customFormat="1" x14ac:dyDescent="0.25">
      <c r="F31" s="38"/>
      <c r="G31" s="42">
        <f t="shared" si="0"/>
        <v>0</v>
      </c>
      <c r="H31" s="42">
        <f t="shared" si="1"/>
        <v>0</v>
      </c>
      <c r="I31" s="42">
        <f t="shared" si="2"/>
        <v>0</v>
      </c>
      <c r="J31" s="42">
        <f t="shared" si="3"/>
        <v>0</v>
      </c>
      <c r="K31" s="42">
        <f t="shared" si="6"/>
        <v>0</v>
      </c>
      <c r="L31" s="42">
        <f t="shared" si="4"/>
        <v>0</v>
      </c>
      <c r="M31" s="42" t="e">
        <f t="shared" si="5"/>
        <v>#DIV/0!</v>
      </c>
    </row>
  </sheetData>
  <phoneticPr fontId="5" type="noConversion"/>
  <pageMargins left="0.7" right="0.7" top="0.75" bottom="0.75" header="0.3" footer="0.3"/>
  <pageSetup paperSize="9" orientation="portrait" verticalDpi="0" r:id="rId1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F822C2-C7B0-4FD5-93F2-7848A6F0FCED}">
  <dimension ref="A1:O31"/>
  <sheetViews>
    <sheetView workbookViewId="0">
      <selection sqref="A1:XFD1048576"/>
    </sheetView>
  </sheetViews>
  <sheetFormatPr defaultRowHeight="15" x14ac:dyDescent="0.25"/>
  <cols>
    <col min="1" max="1" width="14.42578125" customWidth="1"/>
    <col min="2" max="2" width="14.5703125" customWidth="1"/>
    <col min="3" max="3" width="16.85546875" customWidth="1"/>
    <col min="4" max="4" width="13.5703125" customWidth="1"/>
    <col min="5" max="5" width="13" customWidth="1"/>
    <col min="6" max="6" width="19.42578125" bestFit="1" customWidth="1"/>
    <col min="15" max="15" width="12" bestFit="1" customWidth="1"/>
  </cols>
  <sheetData>
    <row r="1" spans="1:15" ht="22.5" customHeight="1" x14ac:dyDescent="0.25">
      <c r="A1" s="1" t="s">
        <v>2</v>
      </c>
      <c r="B1" s="2" t="s">
        <v>12</v>
      </c>
      <c r="C1" s="2" t="s">
        <v>1</v>
      </c>
      <c r="D1" s="2" t="s">
        <v>0</v>
      </c>
      <c r="E1" s="2" t="s">
        <v>7</v>
      </c>
      <c r="F1" s="3" t="s">
        <v>3</v>
      </c>
      <c r="G1" s="4" t="s">
        <v>4</v>
      </c>
      <c r="H1" s="4" t="s">
        <v>17</v>
      </c>
      <c r="I1" s="4" t="s">
        <v>5</v>
      </c>
      <c r="J1" s="4" t="s">
        <v>6</v>
      </c>
      <c r="K1" s="4" t="s">
        <v>8</v>
      </c>
      <c r="L1" s="4" t="s">
        <v>9</v>
      </c>
      <c r="M1" s="4" t="s">
        <v>10</v>
      </c>
      <c r="N1" s="19" t="s">
        <v>35</v>
      </c>
      <c r="O1" s="18"/>
    </row>
    <row r="2" spans="1:15" s="5" customFormat="1" x14ac:dyDescent="0.25">
      <c r="A2" s="5" t="s">
        <v>584</v>
      </c>
      <c r="B2" s="5">
        <v>3.5423</v>
      </c>
      <c r="C2" s="5">
        <v>4.9165999999999999</v>
      </c>
      <c r="D2" s="5">
        <v>3.5447000000000002</v>
      </c>
      <c r="E2" s="5">
        <v>0.50180000000000002</v>
      </c>
      <c r="F2" s="21" t="s">
        <v>16</v>
      </c>
      <c r="G2" s="5">
        <f>D2-B2</f>
        <v>2.4000000000001798E-3</v>
      </c>
      <c r="H2" s="5">
        <f>C2-B2-G2</f>
        <v>1.3718999999999997</v>
      </c>
      <c r="I2" s="6">
        <f>(H2*$F$3)/100</f>
        <v>5.5204812876299991E-4</v>
      </c>
      <c r="J2" s="6">
        <f>I2/$F$9</f>
        <v>6.2590490789455768E-6</v>
      </c>
      <c r="K2" s="6">
        <f>(E2*J2)/12</f>
        <v>2.6173256898457421E-7</v>
      </c>
      <c r="L2" s="6">
        <f>K2*$F$7</f>
        <v>1.2306665393654681E-5</v>
      </c>
      <c r="M2" s="44">
        <f>(L2/G2)*100</f>
        <v>0.51277772473557337</v>
      </c>
      <c r="N2" s="5">
        <f>AVERAGE(M2:M4)</f>
        <v>0.51244829892181032</v>
      </c>
    </row>
    <row r="3" spans="1:15" s="5" customFormat="1" x14ac:dyDescent="0.25">
      <c r="A3" s="5" t="s">
        <v>585</v>
      </c>
      <c r="B3" s="5">
        <v>3.4474</v>
      </c>
      <c r="C3" s="5">
        <v>4.7960000000000003</v>
      </c>
      <c r="D3" s="5">
        <v>3.4504000000000001</v>
      </c>
      <c r="E3" s="44">
        <v>0.6401</v>
      </c>
      <c r="F3" s="22">
        <v>4.0239677000000001E-2</v>
      </c>
      <c r="G3" s="5">
        <f t="shared" ref="G3:G31" si="0">D3-B3</f>
        <v>3.0000000000001137E-3</v>
      </c>
      <c r="H3" s="5">
        <f t="shared" ref="H3:H31" si="1">C3-B3-G3</f>
        <v>1.3456000000000001</v>
      </c>
      <c r="I3" s="6">
        <f t="shared" ref="I3:I31" si="2">(H3*$F$3)/100</f>
        <v>5.4146509371200005E-4</v>
      </c>
      <c r="J3" s="6">
        <f t="shared" ref="J3:J31" si="3">I3/$F$9</f>
        <v>6.1390600194104317E-6</v>
      </c>
      <c r="K3" s="6">
        <f>(E3*J3)/12</f>
        <v>3.2746769320205145E-7</v>
      </c>
      <c r="L3" s="6">
        <f t="shared" ref="L3:L31" si="4">K3*$F$7</f>
        <v>1.539753093436046E-5</v>
      </c>
      <c r="M3" s="44">
        <f t="shared" ref="M3:M31" si="5">(L3/G3)*100</f>
        <v>0.51325103114532922</v>
      </c>
      <c r="N3" s="5">
        <f>_xlfn.STDEV.P(M2:M4)</f>
        <v>8.2354562934315839E-4</v>
      </c>
    </row>
    <row r="4" spans="1:15" s="5" customFormat="1" x14ac:dyDescent="0.25">
      <c r="A4" s="5" t="s">
        <v>586</v>
      </c>
      <c r="B4" s="5">
        <v>3.4834000000000001</v>
      </c>
      <c r="C4" s="5">
        <v>4.9047000000000001</v>
      </c>
      <c r="D4" s="5">
        <v>3.4864000000000002</v>
      </c>
      <c r="E4" s="5">
        <v>0.60499999999999998</v>
      </c>
      <c r="F4" s="23"/>
      <c r="G4" s="5">
        <f t="shared" si="0"/>
        <v>3.0000000000001137E-3</v>
      </c>
      <c r="H4" s="5">
        <f t="shared" si="1"/>
        <v>1.4182999999999999</v>
      </c>
      <c r="I4" s="6">
        <f t="shared" si="2"/>
        <v>5.7071933889100003E-4</v>
      </c>
      <c r="J4" s="6">
        <f t="shared" si="3"/>
        <v>6.4707408037528349E-6</v>
      </c>
      <c r="K4" s="6">
        <f>(E4*J4)/12</f>
        <v>3.2623318218920538E-7</v>
      </c>
      <c r="L4" s="6">
        <f t="shared" si="4"/>
        <v>1.5339484226536438E-5</v>
      </c>
      <c r="M4" s="44">
        <f t="shared" si="5"/>
        <v>0.51131614088452859</v>
      </c>
      <c r="N4" s="7"/>
    </row>
    <row r="5" spans="1:15" s="8" customFormat="1" x14ac:dyDescent="0.25">
      <c r="A5" s="8" t="s">
        <v>587</v>
      </c>
      <c r="B5" s="8">
        <v>3.5303</v>
      </c>
      <c r="C5" s="8">
        <v>4.9991000000000003</v>
      </c>
      <c r="D5" s="8">
        <v>3.5335999999999999</v>
      </c>
      <c r="E5" s="8">
        <v>0.5305666</v>
      </c>
      <c r="F5" s="24"/>
      <c r="G5" s="8">
        <f t="shared" si="0"/>
        <v>3.2999999999998586E-3</v>
      </c>
      <c r="H5" s="8">
        <f t="shared" si="1"/>
        <v>1.4655000000000005</v>
      </c>
      <c r="I5" s="9">
        <f t="shared" si="2"/>
        <v>5.8971246643500026E-4</v>
      </c>
      <c r="J5" s="9">
        <f t="shared" si="3"/>
        <v>6.6860823858843568E-6</v>
      </c>
      <c r="K5" s="9">
        <f t="shared" ref="K5:K31" si="6">E5*J5/12</f>
        <v>2.9561766656654593E-7</v>
      </c>
      <c r="L5" s="9">
        <f t="shared" si="4"/>
        <v>1.3899942681958991E-5</v>
      </c>
      <c r="M5" s="46">
        <f t="shared" si="5"/>
        <v>0.42121038430180563</v>
      </c>
      <c r="N5" s="8">
        <f>AVERAGE(M5:M7)</f>
        <v>0.41338128762760906</v>
      </c>
    </row>
    <row r="6" spans="1:15" s="8" customFormat="1" x14ac:dyDescent="0.25">
      <c r="A6" s="8" t="s">
        <v>588</v>
      </c>
      <c r="B6" s="8">
        <v>3.5339999999999998</v>
      </c>
      <c r="C6" s="8">
        <v>4.8468999999999998</v>
      </c>
      <c r="D6" s="8">
        <v>3.5367000000000002</v>
      </c>
      <c r="E6" s="8">
        <v>0.52636660000000002</v>
      </c>
      <c r="F6" s="23" t="s">
        <v>13</v>
      </c>
      <c r="G6" s="8">
        <f t="shared" si="0"/>
        <v>2.7000000000003688E-3</v>
      </c>
      <c r="H6" s="8">
        <f t="shared" si="1"/>
        <v>1.3101999999999996</v>
      </c>
      <c r="I6" s="9">
        <f t="shared" si="2"/>
        <v>5.2722024805399977E-4</v>
      </c>
      <c r="J6" s="9">
        <f t="shared" si="3"/>
        <v>5.9775538328117883E-6</v>
      </c>
      <c r="K6" s="9">
        <f t="shared" si="6"/>
        <v>2.6219872394117577E-7</v>
      </c>
      <c r="L6" s="9">
        <f t="shared" si="4"/>
        <v>1.2328583999714086E-5</v>
      </c>
      <c r="M6" s="46">
        <f t="shared" si="5"/>
        <v>0.4566142222115705</v>
      </c>
      <c r="N6" s="8">
        <f>_xlfn.STDEV.P(M5:M7)</f>
        <v>3.8891783295378721E-2</v>
      </c>
    </row>
    <row r="7" spans="1:15" s="8" customFormat="1" x14ac:dyDescent="0.25">
      <c r="A7" s="8" t="s">
        <v>589</v>
      </c>
      <c r="B7" s="8">
        <v>3.5249999999999999</v>
      </c>
      <c r="C7" s="8">
        <v>4.9226999999999999</v>
      </c>
      <c r="D7" s="8">
        <v>3.5285000000000002</v>
      </c>
      <c r="E7" s="8">
        <v>0.50880000000000003</v>
      </c>
      <c r="F7" s="24">
        <v>47.02</v>
      </c>
      <c r="G7" s="8">
        <f t="shared" si="0"/>
        <v>3.5000000000002807E-3</v>
      </c>
      <c r="H7" s="8">
        <f t="shared" si="1"/>
        <v>1.3941999999999997</v>
      </c>
      <c r="I7" s="9">
        <f t="shared" si="2"/>
        <v>5.6102157673399984E-4</v>
      </c>
      <c r="J7" s="9">
        <f t="shared" si="3"/>
        <v>6.3607888518594086E-6</v>
      </c>
      <c r="K7" s="9">
        <f t="shared" si="6"/>
        <v>2.6969744731883891E-7</v>
      </c>
      <c r="L7" s="9">
        <f t="shared" si="4"/>
        <v>1.2681173972931807E-5</v>
      </c>
      <c r="M7" s="46">
        <f t="shared" si="5"/>
        <v>0.36231925636945117</v>
      </c>
    </row>
    <row r="8" spans="1:15" s="10" customFormat="1" x14ac:dyDescent="0.25">
      <c r="A8" s="10" t="s">
        <v>590</v>
      </c>
      <c r="B8" s="10">
        <v>3.5463</v>
      </c>
      <c r="C8" s="10">
        <v>4.9269999999999996</v>
      </c>
      <c r="D8" s="10">
        <v>3.5491999999999999</v>
      </c>
      <c r="E8" s="10">
        <v>0.43337999999999999</v>
      </c>
      <c r="F8" s="23" t="s">
        <v>14</v>
      </c>
      <c r="G8" s="10">
        <f t="shared" si="0"/>
        <v>2.8999999999999027E-3</v>
      </c>
      <c r="H8" s="10">
        <f t="shared" si="1"/>
        <v>1.3777999999999997</v>
      </c>
      <c r="I8" s="11">
        <f t="shared" si="2"/>
        <v>5.5442226970599988E-4</v>
      </c>
      <c r="J8" s="11">
        <f t="shared" si="3"/>
        <v>6.285966776712017E-6</v>
      </c>
      <c r="K8" s="11">
        <f t="shared" si="6"/>
        <v>2.2701769014095448E-7</v>
      </c>
      <c r="L8" s="11">
        <f t="shared" si="4"/>
        <v>1.067437179042768E-5</v>
      </c>
      <c r="M8" s="11">
        <f t="shared" si="5"/>
        <v>0.36808178587682888</v>
      </c>
      <c r="N8" s="45">
        <f>AVERAGE(M8:M10)</f>
        <v>0.35326562241594045</v>
      </c>
    </row>
    <row r="9" spans="1:15" s="10" customFormat="1" x14ac:dyDescent="0.25">
      <c r="A9" s="10" t="s">
        <v>591</v>
      </c>
      <c r="B9" s="10">
        <v>3.4670999999999998</v>
      </c>
      <c r="C9" s="10">
        <v>4.8159999999999998</v>
      </c>
      <c r="D9" s="10">
        <v>3.4698000000000002</v>
      </c>
      <c r="E9" s="10">
        <v>0.38119999999999998</v>
      </c>
      <c r="F9" s="25">
        <v>88.2</v>
      </c>
      <c r="G9" s="10">
        <f t="shared" si="0"/>
        <v>2.7000000000003688E-3</v>
      </c>
      <c r="H9" s="10">
        <f t="shared" si="1"/>
        <v>1.3461999999999996</v>
      </c>
      <c r="I9" s="11">
        <f t="shared" si="2"/>
        <v>5.4170653177399992E-4</v>
      </c>
      <c r="J9" s="11">
        <f t="shared" si="3"/>
        <v>6.141797412403627E-6</v>
      </c>
      <c r="K9" s="11">
        <f t="shared" si="6"/>
        <v>1.9510443113402189E-7</v>
      </c>
      <c r="L9" s="11">
        <f t="shared" si="4"/>
        <v>9.1738103519217109E-6</v>
      </c>
      <c r="M9" s="11">
        <f t="shared" si="5"/>
        <v>0.33977075377483179</v>
      </c>
      <c r="N9" s="26">
        <f>_xlfn.STDEV.P(M8:M10)</f>
        <v>1.1595631351811193E-2</v>
      </c>
    </row>
    <row r="10" spans="1:15" s="10" customFormat="1" x14ac:dyDescent="0.25">
      <c r="A10" s="10" t="s">
        <v>592</v>
      </c>
      <c r="B10" s="10">
        <v>3.5316999999999998</v>
      </c>
      <c r="C10" s="10">
        <v>4.9424999999999999</v>
      </c>
      <c r="D10" s="10">
        <v>3.5344000000000002</v>
      </c>
      <c r="E10" s="10">
        <v>0.3775</v>
      </c>
      <c r="F10" s="23" t="s">
        <v>15</v>
      </c>
      <c r="G10" s="10">
        <f t="shared" si="0"/>
        <v>2.7000000000003688E-3</v>
      </c>
      <c r="H10" s="10">
        <f t="shared" si="1"/>
        <v>1.4080999999999997</v>
      </c>
      <c r="I10" s="11">
        <f t="shared" si="2"/>
        <v>5.6661489183699987E-4</v>
      </c>
      <c r="J10" s="11">
        <f t="shared" si="3"/>
        <v>6.424205122868479E-6</v>
      </c>
      <c r="K10" s="11">
        <f t="shared" si="6"/>
        <v>2.0209478615690425E-7</v>
      </c>
      <c r="L10" s="11">
        <f t="shared" si="4"/>
        <v>9.5024968450976379E-6</v>
      </c>
      <c r="M10" s="11">
        <f t="shared" si="5"/>
        <v>0.35194432759616073</v>
      </c>
    </row>
    <row r="11" spans="1:15" s="12" customFormat="1" x14ac:dyDescent="0.25">
      <c r="F11" s="22">
        <v>6.0220000000000003E+23</v>
      </c>
      <c r="G11" s="12">
        <f t="shared" si="0"/>
        <v>0</v>
      </c>
      <c r="H11" s="12">
        <f t="shared" si="1"/>
        <v>0</v>
      </c>
      <c r="I11" s="13">
        <f t="shared" si="2"/>
        <v>0</v>
      </c>
      <c r="J11" s="13">
        <f t="shared" si="3"/>
        <v>0</v>
      </c>
      <c r="K11" s="13">
        <f t="shared" si="6"/>
        <v>0</v>
      </c>
      <c r="L11" s="13">
        <f t="shared" si="4"/>
        <v>0</v>
      </c>
      <c r="M11" s="13" t="e">
        <f t="shared" si="5"/>
        <v>#DIV/0!</v>
      </c>
      <c r="N11" s="12" t="e">
        <f>AVERAGE(M11:M13)</f>
        <v>#DIV/0!</v>
      </c>
    </row>
    <row r="12" spans="1:15" s="12" customFormat="1" x14ac:dyDescent="0.25">
      <c r="F12" s="24"/>
      <c r="G12" s="12">
        <f t="shared" si="0"/>
        <v>0</v>
      </c>
      <c r="H12" s="12">
        <f t="shared" si="1"/>
        <v>0</v>
      </c>
      <c r="I12" s="13">
        <f t="shared" si="2"/>
        <v>0</v>
      </c>
      <c r="J12" s="13">
        <f t="shared" si="3"/>
        <v>0</v>
      </c>
      <c r="K12" s="13">
        <f t="shared" si="6"/>
        <v>0</v>
      </c>
      <c r="L12" s="13">
        <f t="shared" si="4"/>
        <v>0</v>
      </c>
      <c r="M12" s="13" t="e">
        <f t="shared" si="5"/>
        <v>#DIV/0!</v>
      </c>
      <c r="N12" s="12" t="e">
        <f>_xlfn.STDEV.P(M11:M13)</f>
        <v>#DIV/0!</v>
      </c>
    </row>
    <row r="13" spans="1:15" s="12" customFormat="1" x14ac:dyDescent="0.25">
      <c r="F13" s="24"/>
      <c r="G13" s="12">
        <f t="shared" si="0"/>
        <v>0</v>
      </c>
      <c r="H13" s="12">
        <f t="shared" si="1"/>
        <v>0</v>
      </c>
      <c r="I13" s="13">
        <f t="shared" si="2"/>
        <v>0</v>
      </c>
      <c r="J13" s="13">
        <f t="shared" si="3"/>
        <v>0</v>
      </c>
      <c r="K13" s="13">
        <f t="shared" si="6"/>
        <v>0</v>
      </c>
      <c r="L13" s="13">
        <f t="shared" si="4"/>
        <v>0</v>
      </c>
      <c r="M13" s="13" t="e">
        <f t="shared" si="5"/>
        <v>#DIV/0!</v>
      </c>
    </row>
    <row r="14" spans="1:15" s="14" customFormat="1" x14ac:dyDescent="0.25">
      <c r="F14" s="24"/>
      <c r="G14" s="14">
        <f t="shared" si="0"/>
        <v>0</v>
      </c>
      <c r="H14" s="14">
        <f t="shared" si="1"/>
        <v>0</v>
      </c>
      <c r="I14" s="15">
        <f t="shared" si="2"/>
        <v>0</v>
      </c>
      <c r="J14" s="15">
        <f t="shared" si="3"/>
        <v>0</v>
      </c>
      <c r="K14" s="15">
        <f t="shared" si="6"/>
        <v>0</v>
      </c>
      <c r="L14" s="15">
        <f t="shared" si="4"/>
        <v>0</v>
      </c>
      <c r="M14" s="15" t="e">
        <f t="shared" si="5"/>
        <v>#DIV/0!</v>
      </c>
      <c r="N14" s="14" t="e">
        <f>AVERAGE(M14:M16)</f>
        <v>#DIV/0!</v>
      </c>
    </row>
    <row r="15" spans="1:15" s="14" customFormat="1" x14ac:dyDescent="0.25">
      <c r="F15" s="24"/>
      <c r="G15" s="14">
        <f t="shared" si="0"/>
        <v>0</v>
      </c>
      <c r="H15" s="14">
        <f t="shared" si="1"/>
        <v>0</v>
      </c>
      <c r="I15" s="15">
        <f t="shared" si="2"/>
        <v>0</v>
      </c>
      <c r="J15" s="15">
        <f t="shared" si="3"/>
        <v>0</v>
      </c>
      <c r="K15" s="15">
        <f t="shared" si="6"/>
        <v>0</v>
      </c>
      <c r="L15" s="15">
        <f t="shared" si="4"/>
        <v>0</v>
      </c>
      <c r="M15" s="15" t="e">
        <f t="shared" si="5"/>
        <v>#DIV/0!</v>
      </c>
      <c r="N15" s="14" t="e">
        <f>_xlfn.STDEV.P(M14:M16)</f>
        <v>#DIV/0!</v>
      </c>
    </row>
    <row r="16" spans="1:15" s="14" customFormat="1" x14ac:dyDescent="0.25">
      <c r="F16" s="24"/>
      <c r="G16" s="14">
        <f t="shared" si="0"/>
        <v>0</v>
      </c>
      <c r="H16" s="14">
        <f t="shared" si="1"/>
        <v>0</v>
      </c>
      <c r="I16" s="15">
        <f t="shared" si="2"/>
        <v>0</v>
      </c>
      <c r="J16" s="15">
        <f t="shared" si="3"/>
        <v>0</v>
      </c>
      <c r="K16" s="15">
        <f t="shared" si="6"/>
        <v>0</v>
      </c>
      <c r="L16" s="15">
        <f t="shared" si="4"/>
        <v>0</v>
      </c>
      <c r="M16" s="15" t="e">
        <f t="shared" si="5"/>
        <v>#DIV/0!</v>
      </c>
    </row>
    <row r="17" spans="5:14" s="16" customFormat="1" x14ac:dyDescent="0.25">
      <c r="F17" s="24"/>
      <c r="G17" s="16">
        <f t="shared" si="0"/>
        <v>0</v>
      </c>
      <c r="H17" s="16">
        <f t="shared" si="1"/>
        <v>0</v>
      </c>
      <c r="I17" s="17" t="b">
        <f>G17=(H17*$F$3)/100</f>
        <v>1</v>
      </c>
      <c r="J17" s="17">
        <f t="shared" si="3"/>
        <v>1.1337868480725623E-2</v>
      </c>
      <c r="K17" s="17">
        <f t="shared" si="6"/>
        <v>0</v>
      </c>
      <c r="L17" s="17">
        <f t="shared" si="4"/>
        <v>0</v>
      </c>
      <c r="M17" s="17" t="e">
        <f t="shared" si="5"/>
        <v>#DIV/0!</v>
      </c>
      <c r="N17" s="20" t="e">
        <f>AVERAGE(M17:M19)</f>
        <v>#DIV/0!</v>
      </c>
    </row>
    <row r="18" spans="5:14" s="16" customFormat="1" x14ac:dyDescent="0.25">
      <c r="F18" s="24"/>
      <c r="G18" s="16">
        <f t="shared" si="0"/>
        <v>0</v>
      </c>
      <c r="H18" s="16">
        <f t="shared" si="1"/>
        <v>0</v>
      </c>
      <c r="I18" s="17">
        <f t="shared" si="2"/>
        <v>0</v>
      </c>
      <c r="J18" s="17">
        <f t="shared" si="3"/>
        <v>0</v>
      </c>
      <c r="K18" s="17">
        <f t="shared" si="6"/>
        <v>0</v>
      </c>
      <c r="L18" s="17">
        <f t="shared" si="4"/>
        <v>0</v>
      </c>
      <c r="M18" s="17" t="e">
        <f t="shared" si="5"/>
        <v>#DIV/0!</v>
      </c>
      <c r="N18" s="20" t="e">
        <f>_xlfn.STDEV.P(M17:M19)</f>
        <v>#DIV/0!</v>
      </c>
    </row>
    <row r="19" spans="5:14" s="16" customFormat="1" x14ac:dyDescent="0.25">
      <c r="E19" s="30"/>
      <c r="F19" s="38"/>
      <c r="G19" s="34">
        <f t="shared" si="0"/>
        <v>0</v>
      </c>
      <c r="H19" s="16">
        <f t="shared" si="1"/>
        <v>0</v>
      </c>
      <c r="I19" s="17">
        <f t="shared" si="2"/>
        <v>0</v>
      </c>
      <c r="J19" s="17">
        <f t="shared" si="3"/>
        <v>0</v>
      </c>
      <c r="K19" s="17">
        <f t="shared" si="6"/>
        <v>0</v>
      </c>
      <c r="L19" s="17">
        <f t="shared" si="4"/>
        <v>0</v>
      </c>
      <c r="M19" s="17" t="e">
        <f t="shared" si="5"/>
        <v>#DIV/0!</v>
      </c>
    </row>
    <row r="20" spans="5:14" s="29" customFormat="1" x14ac:dyDescent="0.25">
      <c r="E20" s="31"/>
      <c r="F20" s="38"/>
      <c r="G20" s="35">
        <f t="shared" si="0"/>
        <v>0</v>
      </c>
      <c r="H20" s="29">
        <f t="shared" si="1"/>
        <v>0</v>
      </c>
      <c r="I20" s="29">
        <f t="shared" si="2"/>
        <v>0</v>
      </c>
      <c r="J20" s="29">
        <f t="shared" si="3"/>
        <v>0</v>
      </c>
      <c r="K20" s="29">
        <f t="shared" si="6"/>
        <v>0</v>
      </c>
      <c r="L20" s="29">
        <f t="shared" si="4"/>
        <v>0</v>
      </c>
      <c r="M20" s="29" t="e">
        <f t="shared" si="5"/>
        <v>#DIV/0!</v>
      </c>
      <c r="N20" s="39" t="e">
        <f>AVERAGE(M20:M22)</f>
        <v>#DIV/0!</v>
      </c>
    </row>
    <row r="21" spans="5:14" s="29" customFormat="1" x14ac:dyDescent="0.25">
      <c r="E21" s="31"/>
      <c r="F21" s="38"/>
      <c r="G21" s="35">
        <f t="shared" si="0"/>
        <v>0</v>
      </c>
      <c r="H21" s="29">
        <f t="shared" si="1"/>
        <v>0</v>
      </c>
      <c r="I21" s="29">
        <f t="shared" si="2"/>
        <v>0</v>
      </c>
      <c r="J21" s="29">
        <f t="shared" si="3"/>
        <v>0</v>
      </c>
      <c r="K21" s="29">
        <f t="shared" si="6"/>
        <v>0</v>
      </c>
      <c r="L21" s="29">
        <f t="shared" si="4"/>
        <v>0</v>
      </c>
      <c r="M21" s="29" t="e">
        <f t="shared" si="5"/>
        <v>#DIV/0!</v>
      </c>
      <c r="N21" s="39" t="e">
        <f>_xlfn.STDEV.P(M20:M22)</f>
        <v>#DIV/0!</v>
      </c>
    </row>
    <row r="22" spans="5:14" s="29" customFormat="1" x14ac:dyDescent="0.25">
      <c r="E22" s="31"/>
      <c r="F22" s="38"/>
      <c r="G22" s="35">
        <f t="shared" si="0"/>
        <v>0</v>
      </c>
      <c r="H22" s="29">
        <f t="shared" si="1"/>
        <v>0</v>
      </c>
      <c r="I22" s="29">
        <f t="shared" si="2"/>
        <v>0</v>
      </c>
      <c r="J22" s="29">
        <f t="shared" si="3"/>
        <v>0</v>
      </c>
      <c r="K22" s="29">
        <f t="shared" si="6"/>
        <v>0</v>
      </c>
      <c r="L22" s="29">
        <f t="shared" si="4"/>
        <v>0</v>
      </c>
      <c r="M22" s="29" t="e">
        <f t="shared" si="5"/>
        <v>#DIV/0!</v>
      </c>
    </row>
    <row r="23" spans="5:14" s="27" customFormat="1" x14ac:dyDescent="0.25">
      <c r="E23" s="32"/>
      <c r="F23" s="38"/>
      <c r="G23" s="36">
        <f t="shared" si="0"/>
        <v>0</v>
      </c>
      <c r="H23" s="27">
        <f t="shared" si="1"/>
        <v>0</v>
      </c>
      <c r="I23" s="27">
        <f t="shared" si="2"/>
        <v>0</v>
      </c>
      <c r="J23" s="27">
        <f t="shared" si="3"/>
        <v>0</v>
      </c>
      <c r="K23" s="27">
        <f t="shared" si="6"/>
        <v>0</v>
      </c>
      <c r="L23" s="27">
        <f t="shared" si="4"/>
        <v>0</v>
      </c>
      <c r="M23" s="27" t="e">
        <f t="shared" si="5"/>
        <v>#DIV/0!</v>
      </c>
      <c r="N23" s="40" t="e">
        <f>AVERAGE(M23:M25)</f>
        <v>#DIV/0!</v>
      </c>
    </row>
    <row r="24" spans="5:14" s="27" customFormat="1" x14ac:dyDescent="0.25">
      <c r="E24" s="32"/>
      <c r="F24" s="38"/>
      <c r="G24" s="36">
        <f t="shared" si="0"/>
        <v>0</v>
      </c>
      <c r="H24" s="27">
        <f t="shared" si="1"/>
        <v>0</v>
      </c>
      <c r="I24" s="27">
        <f t="shared" si="2"/>
        <v>0</v>
      </c>
      <c r="J24" s="27">
        <f t="shared" si="3"/>
        <v>0</v>
      </c>
      <c r="K24" s="27">
        <f t="shared" si="6"/>
        <v>0</v>
      </c>
      <c r="L24" s="27">
        <f t="shared" si="4"/>
        <v>0</v>
      </c>
      <c r="M24" s="27" t="e">
        <f t="shared" si="5"/>
        <v>#DIV/0!</v>
      </c>
      <c r="N24" s="40" t="e">
        <f>_xlfn.STDEV.P(M23:M25)</f>
        <v>#DIV/0!</v>
      </c>
    </row>
    <row r="25" spans="5:14" s="27" customFormat="1" x14ac:dyDescent="0.25">
      <c r="E25" s="32"/>
      <c r="F25" s="38"/>
      <c r="G25" s="36">
        <f t="shared" si="0"/>
        <v>0</v>
      </c>
      <c r="H25" s="27">
        <f t="shared" si="1"/>
        <v>0</v>
      </c>
      <c r="I25" s="27">
        <f t="shared" si="2"/>
        <v>0</v>
      </c>
      <c r="J25" s="27">
        <f t="shared" si="3"/>
        <v>0</v>
      </c>
      <c r="K25" s="27">
        <f t="shared" si="6"/>
        <v>0</v>
      </c>
      <c r="L25" s="27">
        <f t="shared" si="4"/>
        <v>0</v>
      </c>
      <c r="M25" s="27" t="e">
        <f t="shared" si="5"/>
        <v>#DIV/0!</v>
      </c>
    </row>
    <row r="26" spans="5:14" s="43" customFormat="1" x14ac:dyDescent="0.25">
      <c r="F26" s="38"/>
      <c r="G26" s="43">
        <f t="shared" si="0"/>
        <v>0</v>
      </c>
      <c r="H26" s="43">
        <f t="shared" si="1"/>
        <v>0</v>
      </c>
      <c r="I26" s="43">
        <f t="shared" si="2"/>
        <v>0</v>
      </c>
      <c r="J26" s="43">
        <f t="shared" si="3"/>
        <v>0</v>
      </c>
      <c r="K26" s="43">
        <f t="shared" si="6"/>
        <v>0</v>
      </c>
      <c r="L26" s="43">
        <f t="shared" si="4"/>
        <v>0</v>
      </c>
      <c r="M26" s="43" t="e">
        <f t="shared" si="5"/>
        <v>#DIV/0!</v>
      </c>
      <c r="N26" s="43" t="e">
        <f>AVERAGE(M26:M28)</f>
        <v>#DIV/0!</v>
      </c>
    </row>
    <row r="27" spans="5:14" s="43" customFormat="1" x14ac:dyDescent="0.25">
      <c r="F27" s="38"/>
      <c r="G27" s="43">
        <f t="shared" si="0"/>
        <v>0</v>
      </c>
      <c r="H27" s="43">
        <f t="shared" si="1"/>
        <v>0</v>
      </c>
      <c r="I27" s="43">
        <f t="shared" si="2"/>
        <v>0</v>
      </c>
      <c r="J27" s="43">
        <f t="shared" si="3"/>
        <v>0</v>
      </c>
      <c r="K27" s="43">
        <f t="shared" si="6"/>
        <v>0</v>
      </c>
      <c r="L27" s="43">
        <f t="shared" si="4"/>
        <v>0</v>
      </c>
      <c r="M27" s="43" t="e">
        <f t="shared" si="5"/>
        <v>#DIV/0!</v>
      </c>
      <c r="N27" s="43" t="e">
        <f>STDEV(M26:M28)</f>
        <v>#DIV/0!</v>
      </c>
    </row>
    <row r="28" spans="5:14" s="43" customFormat="1" x14ac:dyDescent="0.25">
      <c r="F28" s="38"/>
      <c r="G28" s="43">
        <f t="shared" si="0"/>
        <v>0</v>
      </c>
      <c r="H28" s="43">
        <f t="shared" si="1"/>
        <v>0</v>
      </c>
      <c r="I28" s="43">
        <f t="shared" si="2"/>
        <v>0</v>
      </c>
      <c r="J28" s="43">
        <f t="shared" si="3"/>
        <v>0</v>
      </c>
      <c r="K28" s="43">
        <f t="shared" si="6"/>
        <v>0</v>
      </c>
      <c r="L28" s="43">
        <f t="shared" si="4"/>
        <v>0</v>
      </c>
      <c r="M28" s="43" t="e">
        <f t="shared" si="5"/>
        <v>#DIV/0!</v>
      </c>
    </row>
    <row r="29" spans="5:14" s="42" customFormat="1" x14ac:dyDescent="0.25">
      <c r="F29" s="38"/>
      <c r="G29" s="42">
        <f t="shared" si="0"/>
        <v>0</v>
      </c>
      <c r="H29" s="42">
        <f t="shared" si="1"/>
        <v>0</v>
      </c>
      <c r="I29" s="42">
        <f t="shared" si="2"/>
        <v>0</v>
      </c>
      <c r="J29" s="42">
        <f t="shared" si="3"/>
        <v>0</v>
      </c>
      <c r="K29" s="42">
        <f t="shared" si="6"/>
        <v>0</v>
      </c>
      <c r="L29" s="42">
        <f t="shared" si="4"/>
        <v>0</v>
      </c>
      <c r="M29" s="42" t="e">
        <f t="shared" si="5"/>
        <v>#DIV/0!</v>
      </c>
      <c r="N29" s="42" t="e">
        <f>AVERAGE(M29:M31)</f>
        <v>#DIV/0!</v>
      </c>
    </row>
    <row r="30" spans="5:14" s="42" customFormat="1" x14ac:dyDescent="0.25">
      <c r="F30" s="38"/>
      <c r="G30" s="42">
        <f t="shared" si="0"/>
        <v>0</v>
      </c>
      <c r="H30" s="42">
        <f t="shared" si="1"/>
        <v>0</v>
      </c>
      <c r="I30" s="42">
        <f t="shared" si="2"/>
        <v>0</v>
      </c>
      <c r="J30" s="42">
        <f t="shared" si="3"/>
        <v>0</v>
      </c>
      <c r="K30" s="42">
        <f t="shared" si="6"/>
        <v>0</v>
      </c>
      <c r="L30" s="42">
        <f t="shared" si="4"/>
        <v>0</v>
      </c>
      <c r="M30" s="42" t="e">
        <f t="shared" si="5"/>
        <v>#DIV/0!</v>
      </c>
      <c r="N30" s="42" t="e">
        <f>STDEV(M29:M31)</f>
        <v>#DIV/0!</v>
      </c>
    </row>
    <row r="31" spans="5:14" s="42" customFormat="1" x14ac:dyDescent="0.25">
      <c r="F31" s="38"/>
      <c r="G31" s="42">
        <f t="shared" si="0"/>
        <v>0</v>
      </c>
      <c r="H31" s="42">
        <f t="shared" si="1"/>
        <v>0</v>
      </c>
      <c r="I31" s="42">
        <f t="shared" si="2"/>
        <v>0</v>
      </c>
      <c r="J31" s="42">
        <f t="shared" si="3"/>
        <v>0</v>
      </c>
      <c r="K31" s="42">
        <f t="shared" si="6"/>
        <v>0</v>
      </c>
      <c r="L31" s="42">
        <f t="shared" si="4"/>
        <v>0</v>
      </c>
      <c r="M31" s="42" t="e">
        <f t="shared" si="5"/>
        <v>#DIV/0!</v>
      </c>
    </row>
  </sheetData>
  <phoneticPr fontId="5" type="noConversion"/>
  <pageMargins left="0.7" right="0.7" top="0.75" bottom="0.75" header="0.3" footer="0.3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045AE0-B87A-4731-A1CD-A718F569F3B3}">
  <dimension ref="A1:O31"/>
  <sheetViews>
    <sheetView workbookViewId="0">
      <selection sqref="A1:XFD1048576"/>
    </sheetView>
  </sheetViews>
  <sheetFormatPr defaultRowHeight="15" x14ac:dyDescent="0.25"/>
  <cols>
    <col min="1" max="1" width="14.42578125" customWidth="1"/>
    <col min="2" max="2" width="14.5703125" customWidth="1"/>
    <col min="3" max="3" width="16.85546875" customWidth="1"/>
    <col min="4" max="4" width="13.5703125" customWidth="1"/>
    <col min="5" max="5" width="13" customWidth="1"/>
    <col min="6" max="6" width="19.42578125" bestFit="1" customWidth="1"/>
    <col min="15" max="15" width="12" bestFit="1" customWidth="1"/>
  </cols>
  <sheetData>
    <row r="1" spans="1:15" ht="22.5" customHeight="1" x14ac:dyDescent="0.25">
      <c r="A1" s="1" t="s">
        <v>2</v>
      </c>
      <c r="B1" s="2" t="s">
        <v>12</v>
      </c>
      <c r="C1" s="2" t="s">
        <v>1</v>
      </c>
      <c r="D1" s="2" t="s">
        <v>0</v>
      </c>
      <c r="E1" s="2" t="s">
        <v>7</v>
      </c>
      <c r="F1" s="3" t="s">
        <v>3</v>
      </c>
      <c r="G1" s="4" t="s">
        <v>4</v>
      </c>
      <c r="H1" s="4" t="s">
        <v>17</v>
      </c>
      <c r="I1" s="4" t="s">
        <v>5</v>
      </c>
      <c r="J1" s="4" t="s">
        <v>6</v>
      </c>
      <c r="K1" s="4" t="s">
        <v>8</v>
      </c>
      <c r="L1" s="4" t="s">
        <v>9</v>
      </c>
      <c r="M1" s="4" t="s">
        <v>10</v>
      </c>
      <c r="N1" s="19" t="s">
        <v>35</v>
      </c>
      <c r="O1" s="18"/>
    </row>
    <row r="2" spans="1:15" s="5" customFormat="1" x14ac:dyDescent="0.25">
      <c r="A2" s="5" t="s">
        <v>593</v>
      </c>
      <c r="B2" s="5">
        <v>3.5169999999999999</v>
      </c>
      <c r="C2" s="5">
        <v>4.8562000000000003</v>
      </c>
      <c r="D2" s="5">
        <v>3.5198</v>
      </c>
      <c r="E2" s="5">
        <v>0.1404</v>
      </c>
      <c r="F2" s="21" t="s">
        <v>16</v>
      </c>
      <c r="G2" s="5">
        <f>D2-B2</f>
        <v>2.8000000000001357E-3</v>
      </c>
      <c r="H2" s="5">
        <f>C2-B2-G2</f>
        <v>1.3364000000000003</v>
      </c>
      <c r="I2" s="6">
        <f>(H2*$F$3)/100</f>
        <v>8.3916817498956011E-4</v>
      </c>
      <c r="J2" s="6">
        <f>I2/$F$9</f>
        <v>9.5143784012421784E-6</v>
      </c>
      <c r="K2" s="6">
        <f>(E2*J2)/12</f>
        <v>1.1131822729453348E-7</v>
      </c>
      <c r="L2" s="6">
        <f>K2*$F$7</f>
        <v>5.234183047388965E-6</v>
      </c>
      <c r="M2" s="44">
        <f>(L2/G2)*100</f>
        <v>0.18693510883531111</v>
      </c>
      <c r="N2" s="5">
        <f>AVERAGE(M2:M4)</f>
        <v>0.17459490231765176</v>
      </c>
    </row>
    <row r="3" spans="1:15" s="5" customFormat="1" x14ac:dyDescent="0.25">
      <c r="A3" s="5" t="s">
        <v>594</v>
      </c>
      <c r="B3" s="5">
        <v>3.5449999999999999</v>
      </c>
      <c r="C3" s="5">
        <v>4.9112999999999998</v>
      </c>
      <c r="D3" s="5">
        <v>3.5476000000000001</v>
      </c>
      <c r="E3" s="44">
        <v>0.1104</v>
      </c>
      <c r="F3" s="22">
        <v>6.2793188789999996E-2</v>
      </c>
      <c r="G3" s="5">
        <f t="shared" ref="G3:G31" si="0">D3-B3</f>
        <v>2.6000000000001577E-3</v>
      </c>
      <c r="H3" s="5">
        <f t="shared" ref="H3:H31" si="1">C3-B3-G3</f>
        <v>1.3636999999999997</v>
      </c>
      <c r="I3" s="6">
        <f t="shared" ref="I3:I31" si="2">(H3*$F$3)/100</f>
        <v>8.5631071552922972E-4</v>
      </c>
      <c r="J3" s="6">
        <f t="shared" ref="J3:J31" si="3">I3/$F$9</f>
        <v>9.7087382713064586E-6</v>
      </c>
      <c r="K3" s="6">
        <f>(E3*J3)/12</f>
        <v>8.9320392096019404E-8</v>
      </c>
      <c r="L3" s="6">
        <f t="shared" ref="L3:L31" si="4">K3*$F$7</f>
        <v>4.1998448363548327E-6</v>
      </c>
      <c r="M3" s="44">
        <f t="shared" ref="M3:M31" si="5">(L3/G3)*100</f>
        <v>0.1615324937059453</v>
      </c>
      <c r="N3" s="5">
        <f>_xlfn.STDEV.P(M2:M4)</f>
        <v>1.038314004371689E-2</v>
      </c>
    </row>
    <row r="4" spans="1:15" s="5" customFormat="1" x14ac:dyDescent="0.25">
      <c r="A4" s="5" t="s">
        <v>595</v>
      </c>
      <c r="B4" s="5">
        <v>3.5011999999999999</v>
      </c>
      <c r="C4" s="5">
        <v>4.8582999999999998</v>
      </c>
      <c r="D4" s="5">
        <v>3.5032999999999999</v>
      </c>
      <c r="E4" s="5">
        <v>9.74E-2</v>
      </c>
      <c r="F4" s="23"/>
      <c r="G4" s="5">
        <f t="shared" si="0"/>
        <v>2.0999999999999908E-3</v>
      </c>
      <c r="H4" s="5">
        <f t="shared" si="1"/>
        <v>1.355</v>
      </c>
      <c r="I4" s="6">
        <f t="shared" si="2"/>
        <v>8.508477081044999E-4</v>
      </c>
      <c r="J4" s="6">
        <f t="shared" si="3"/>
        <v>9.6467994116156449E-6</v>
      </c>
      <c r="K4" s="6">
        <f>(E4*J4)/12</f>
        <v>7.8299855224280318E-8</v>
      </c>
      <c r="L4" s="6">
        <f t="shared" si="4"/>
        <v>3.6816591926456606E-6</v>
      </c>
      <c r="M4" s="44">
        <f t="shared" si="5"/>
        <v>0.1753171044116989</v>
      </c>
      <c r="N4" s="7"/>
    </row>
    <row r="5" spans="1:15" s="8" customFormat="1" x14ac:dyDescent="0.25">
      <c r="A5" s="8" t="s">
        <v>596</v>
      </c>
      <c r="B5" s="8">
        <v>3.4874999999999998</v>
      </c>
      <c r="C5" s="8">
        <v>4.8842999999999996</v>
      </c>
      <c r="D5" s="8">
        <v>3.4895999999999998</v>
      </c>
      <c r="E5" s="8">
        <v>0.47170000000000001</v>
      </c>
      <c r="F5" s="24"/>
      <c r="G5" s="8">
        <f t="shared" si="0"/>
        <v>2.0999999999999908E-3</v>
      </c>
      <c r="H5" s="8">
        <f t="shared" si="1"/>
        <v>1.3946999999999998</v>
      </c>
      <c r="I5" s="9">
        <f t="shared" si="2"/>
        <v>8.7577660405412983E-4</v>
      </c>
      <c r="J5" s="9">
        <f t="shared" si="3"/>
        <v>9.9294399552622435E-6</v>
      </c>
      <c r="K5" s="9">
        <f t="shared" ref="K5:K31" si="6">E5*J5/12</f>
        <v>3.903097355747667E-7</v>
      </c>
      <c r="L5" s="9">
        <f t="shared" si="4"/>
        <v>1.8352363766725533E-5</v>
      </c>
      <c r="M5" s="46">
        <f t="shared" si="5"/>
        <v>0.873922084129791</v>
      </c>
      <c r="N5" s="8">
        <f>AVERAGE(M5:M7)</f>
        <v>0.83553461368210247</v>
      </c>
    </row>
    <row r="6" spans="1:15" s="8" customFormat="1" x14ac:dyDescent="0.25">
      <c r="A6" s="8" t="s">
        <v>597</v>
      </c>
      <c r="B6" s="8">
        <v>3.5423</v>
      </c>
      <c r="C6" s="8">
        <v>4.9653</v>
      </c>
      <c r="D6" s="8">
        <v>3.5449000000000002</v>
      </c>
      <c r="E6" s="8">
        <v>0.56669999999999998</v>
      </c>
      <c r="F6" s="23" t="s">
        <v>13</v>
      </c>
      <c r="G6" s="8">
        <f t="shared" si="0"/>
        <v>2.6000000000001577E-3</v>
      </c>
      <c r="H6" s="8">
        <f t="shared" si="1"/>
        <v>1.4203999999999999</v>
      </c>
      <c r="I6" s="9">
        <f t="shared" si="2"/>
        <v>8.9191445357315988E-4</v>
      </c>
      <c r="J6" s="9">
        <f t="shared" si="3"/>
        <v>1.0112408770670747E-5</v>
      </c>
      <c r="K6" s="9">
        <f t="shared" si="6"/>
        <v>4.7755850419492602E-7</v>
      </c>
      <c r="L6" s="9">
        <f t="shared" si="4"/>
        <v>2.2454800867245424E-5</v>
      </c>
      <c r="M6" s="46">
        <f t="shared" si="5"/>
        <v>0.86364618720169462</v>
      </c>
      <c r="N6" s="8">
        <f>_xlfn.STDEV.P(M5:M7)</f>
        <v>4.7208690237010222E-2</v>
      </c>
    </row>
    <row r="7" spans="1:15" s="8" customFormat="1" x14ac:dyDescent="0.25">
      <c r="A7" s="8" t="s">
        <v>598</v>
      </c>
      <c r="B7" s="8">
        <v>3.5459000000000001</v>
      </c>
      <c r="C7" s="8">
        <v>4.8634000000000004</v>
      </c>
      <c r="D7" s="8">
        <v>3.5482</v>
      </c>
      <c r="E7" s="8">
        <v>0.48209999999999997</v>
      </c>
      <c r="F7" s="24">
        <v>47.02</v>
      </c>
      <c r="G7" s="8">
        <f t="shared" si="0"/>
        <v>2.2999999999999687E-3</v>
      </c>
      <c r="H7" s="8">
        <f t="shared" si="1"/>
        <v>1.3152000000000004</v>
      </c>
      <c r="I7" s="9">
        <f t="shared" si="2"/>
        <v>8.2585601896608015E-4</v>
      </c>
      <c r="J7" s="9">
        <f t="shared" si="3"/>
        <v>9.3634469270530629E-6</v>
      </c>
      <c r="K7" s="9">
        <f t="shared" si="6"/>
        <v>3.7617648029435677E-7</v>
      </c>
      <c r="L7" s="9">
        <f t="shared" si="4"/>
        <v>1.7687818103440656E-5</v>
      </c>
      <c r="M7" s="46">
        <f t="shared" si="5"/>
        <v>0.76903556971482157</v>
      </c>
    </row>
    <row r="8" spans="1:15" s="10" customFormat="1" x14ac:dyDescent="0.25">
      <c r="A8" s="10" t="s">
        <v>599</v>
      </c>
      <c r="B8" s="10">
        <v>3.5261999999999998</v>
      </c>
      <c r="C8" s="10">
        <v>4.8480999999999996</v>
      </c>
      <c r="D8" s="10">
        <v>3.5289000000000001</v>
      </c>
      <c r="E8" s="10">
        <v>0.4012</v>
      </c>
      <c r="F8" s="23" t="s">
        <v>14</v>
      </c>
      <c r="G8" s="10">
        <f t="shared" si="0"/>
        <v>2.7000000000003688E-3</v>
      </c>
      <c r="H8" s="10">
        <f t="shared" si="1"/>
        <v>1.3191999999999995</v>
      </c>
      <c r="I8" s="11">
        <f t="shared" si="2"/>
        <v>8.2836774651767959E-4</v>
      </c>
      <c r="J8" s="11">
        <f t="shared" si="3"/>
        <v>9.3919245636925114E-6</v>
      </c>
      <c r="K8" s="11">
        <f t="shared" si="6"/>
        <v>3.1400334457945295E-7</v>
      </c>
      <c r="L8" s="11">
        <f t="shared" si="4"/>
        <v>1.4764437262125879E-5</v>
      </c>
      <c r="M8" s="11">
        <f t="shared" si="5"/>
        <v>0.54683100970829113</v>
      </c>
      <c r="N8" s="45">
        <f>AVERAGE(M8:M10)</f>
        <v>0.53933598297883478</v>
      </c>
    </row>
    <row r="9" spans="1:15" s="10" customFormat="1" x14ac:dyDescent="0.25">
      <c r="A9" s="10" t="s">
        <v>600</v>
      </c>
      <c r="B9" s="10">
        <v>3.5165000000000002</v>
      </c>
      <c r="C9" s="10">
        <v>4.9055</v>
      </c>
      <c r="D9" s="10">
        <v>3.5192999999999999</v>
      </c>
      <c r="E9" s="10">
        <v>0.39090000000000003</v>
      </c>
      <c r="F9" s="25">
        <v>88.2</v>
      </c>
      <c r="G9" s="10">
        <f t="shared" si="0"/>
        <v>2.7999999999996916E-3</v>
      </c>
      <c r="H9" s="10">
        <f t="shared" si="1"/>
        <v>1.3862000000000001</v>
      </c>
      <c r="I9" s="11">
        <f t="shared" si="2"/>
        <v>8.704391830069801E-4</v>
      </c>
      <c r="J9" s="11">
        <f t="shared" si="3"/>
        <v>9.8689249774034019E-6</v>
      </c>
      <c r="K9" s="11">
        <f t="shared" si="6"/>
        <v>3.2148023113891587E-7</v>
      </c>
      <c r="L9" s="11">
        <f t="shared" si="4"/>
        <v>1.5116000468151826E-5</v>
      </c>
      <c r="M9" s="11">
        <f t="shared" si="5"/>
        <v>0.53985715957691038</v>
      </c>
      <c r="N9" s="26">
        <f>_xlfn.STDEV.P(M8:M10)</f>
        <v>6.343147654752572E-3</v>
      </c>
    </row>
    <row r="10" spans="1:15" s="10" customFormat="1" x14ac:dyDescent="0.25">
      <c r="A10" s="10" t="s">
        <v>601</v>
      </c>
      <c r="B10" s="10">
        <v>3.4895</v>
      </c>
      <c r="C10" s="10">
        <v>4.7641999999999998</v>
      </c>
      <c r="D10" s="10">
        <v>3.4923999999999999</v>
      </c>
      <c r="E10" s="10">
        <v>0.43430000000000002</v>
      </c>
      <c r="F10" s="23" t="s">
        <v>15</v>
      </c>
      <c r="G10" s="10">
        <f t="shared" si="0"/>
        <v>2.8999999999999027E-3</v>
      </c>
      <c r="H10" s="10">
        <f t="shared" si="1"/>
        <v>1.2717999999999998</v>
      </c>
      <c r="I10" s="11">
        <f t="shared" si="2"/>
        <v>7.9860377503121981E-4</v>
      </c>
      <c r="J10" s="11">
        <f t="shared" si="3"/>
        <v>9.054464569514963E-6</v>
      </c>
      <c r="K10" s="11">
        <f t="shared" si="6"/>
        <v>3.2769616354502907E-7</v>
      </c>
      <c r="L10" s="11">
        <f t="shared" si="4"/>
        <v>1.5408273609887269E-5</v>
      </c>
      <c r="M10" s="11">
        <f t="shared" si="5"/>
        <v>0.53131977965130295</v>
      </c>
    </row>
    <row r="11" spans="1:15" s="12" customFormat="1" x14ac:dyDescent="0.25">
      <c r="F11" s="22">
        <v>6.0220000000000003E+23</v>
      </c>
      <c r="G11" s="12">
        <f t="shared" si="0"/>
        <v>0</v>
      </c>
      <c r="H11" s="12">
        <f t="shared" si="1"/>
        <v>0</v>
      </c>
      <c r="I11" s="13">
        <f t="shared" si="2"/>
        <v>0</v>
      </c>
      <c r="J11" s="13">
        <f t="shared" si="3"/>
        <v>0</v>
      </c>
      <c r="K11" s="13">
        <f t="shared" si="6"/>
        <v>0</v>
      </c>
      <c r="L11" s="13">
        <f t="shared" si="4"/>
        <v>0</v>
      </c>
      <c r="M11" s="13" t="e">
        <f t="shared" si="5"/>
        <v>#DIV/0!</v>
      </c>
      <c r="N11" s="12" t="e">
        <f>AVERAGE(M11:M13)</f>
        <v>#DIV/0!</v>
      </c>
    </row>
    <row r="12" spans="1:15" s="12" customFormat="1" x14ac:dyDescent="0.25">
      <c r="F12" s="24"/>
      <c r="G12" s="12">
        <f t="shared" si="0"/>
        <v>0</v>
      </c>
      <c r="H12" s="12">
        <f t="shared" si="1"/>
        <v>0</v>
      </c>
      <c r="I12" s="13">
        <f t="shared" si="2"/>
        <v>0</v>
      </c>
      <c r="J12" s="13">
        <f t="shared" si="3"/>
        <v>0</v>
      </c>
      <c r="K12" s="13">
        <f t="shared" si="6"/>
        <v>0</v>
      </c>
      <c r="L12" s="13">
        <f t="shared" si="4"/>
        <v>0</v>
      </c>
      <c r="M12" s="13" t="e">
        <f t="shared" si="5"/>
        <v>#DIV/0!</v>
      </c>
      <c r="N12" s="12" t="e">
        <f>_xlfn.STDEV.P(M11:M13)</f>
        <v>#DIV/0!</v>
      </c>
    </row>
    <row r="13" spans="1:15" s="12" customFormat="1" x14ac:dyDescent="0.25">
      <c r="F13" s="24"/>
      <c r="G13" s="12">
        <f t="shared" si="0"/>
        <v>0</v>
      </c>
      <c r="H13" s="12">
        <f t="shared" si="1"/>
        <v>0</v>
      </c>
      <c r="I13" s="13">
        <f t="shared" si="2"/>
        <v>0</v>
      </c>
      <c r="J13" s="13">
        <f t="shared" si="3"/>
        <v>0</v>
      </c>
      <c r="K13" s="13">
        <f t="shared" si="6"/>
        <v>0</v>
      </c>
      <c r="L13" s="13">
        <f t="shared" si="4"/>
        <v>0</v>
      </c>
      <c r="M13" s="13" t="e">
        <f t="shared" si="5"/>
        <v>#DIV/0!</v>
      </c>
    </row>
    <row r="14" spans="1:15" s="14" customFormat="1" x14ac:dyDescent="0.25">
      <c r="F14" s="24"/>
      <c r="G14" s="14">
        <f t="shared" si="0"/>
        <v>0</v>
      </c>
      <c r="H14" s="14">
        <f t="shared" si="1"/>
        <v>0</v>
      </c>
      <c r="I14" s="15">
        <f t="shared" si="2"/>
        <v>0</v>
      </c>
      <c r="J14" s="15">
        <f t="shared" si="3"/>
        <v>0</v>
      </c>
      <c r="K14" s="15">
        <f t="shared" si="6"/>
        <v>0</v>
      </c>
      <c r="L14" s="15">
        <f t="shared" si="4"/>
        <v>0</v>
      </c>
      <c r="M14" s="15" t="e">
        <f t="shared" si="5"/>
        <v>#DIV/0!</v>
      </c>
      <c r="N14" s="14" t="e">
        <f>AVERAGE(M14:M16)</f>
        <v>#DIV/0!</v>
      </c>
    </row>
    <row r="15" spans="1:15" s="14" customFormat="1" x14ac:dyDescent="0.25">
      <c r="F15" s="24"/>
      <c r="G15" s="14">
        <f t="shared" si="0"/>
        <v>0</v>
      </c>
      <c r="H15" s="14">
        <f t="shared" si="1"/>
        <v>0</v>
      </c>
      <c r="I15" s="15">
        <f t="shared" si="2"/>
        <v>0</v>
      </c>
      <c r="J15" s="15">
        <f t="shared" si="3"/>
        <v>0</v>
      </c>
      <c r="K15" s="15">
        <f t="shared" si="6"/>
        <v>0</v>
      </c>
      <c r="L15" s="15">
        <f t="shared" si="4"/>
        <v>0</v>
      </c>
      <c r="M15" s="15" t="e">
        <f t="shared" si="5"/>
        <v>#DIV/0!</v>
      </c>
      <c r="N15" s="14" t="e">
        <f>_xlfn.STDEV.P(M14:M16)</f>
        <v>#DIV/0!</v>
      </c>
    </row>
    <row r="16" spans="1:15" s="14" customFormat="1" x14ac:dyDescent="0.25">
      <c r="F16" s="24"/>
      <c r="G16" s="14">
        <f t="shared" si="0"/>
        <v>0</v>
      </c>
      <c r="H16" s="14">
        <f t="shared" si="1"/>
        <v>0</v>
      </c>
      <c r="I16" s="15">
        <f t="shared" si="2"/>
        <v>0</v>
      </c>
      <c r="J16" s="15">
        <f t="shared" si="3"/>
        <v>0</v>
      </c>
      <c r="K16" s="15">
        <f t="shared" si="6"/>
        <v>0</v>
      </c>
      <c r="L16" s="15">
        <f t="shared" si="4"/>
        <v>0</v>
      </c>
      <c r="M16" s="15" t="e">
        <f t="shared" si="5"/>
        <v>#DIV/0!</v>
      </c>
    </row>
    <row r="17" spans="5:14" s="16" customFormat="1" x14ac:dyDescent="0.25">
      <c r="F17" s="24"/>
      <c r="G17" s="16">
        <f t="shared" si="0"/>
        <v>0</v>
      </c>
      <c r="H17" s="16">
        <f t="shared" si="1"/>
        <v>0</v>
      </c>
      <c r="I17" s="17" t="b">
        <f>G17=(H17*$F$3)/100</f>
        <v>1</v>
      </c>
      <c r="J17" s="17">
        <f t="shared" si="3"/>
        <v>1.1337868480725623E-2</v>
      </c>
      <c r="K17" s="17">
        <f t="shared" si="6"/>
        <v>0</v>
      </c>
      <c r="L17" s="17">
        <f t="shared" si="4"/>
        <v>0</v>
      </c>
      <c r="M17" s="17" t="e">
        <f t="shared" si="5"/>
        <v>#DIV/0!</v>
      </c>
      <c r="N17" s="20" t="e">
        <f>AVERAGE(M17:M19)</f>
        <v>#DIV/0!</v>
      </c>
    </row>
    <row r="18" spans="5:14" s="16" customFormat="1" x14ac:dyDescent="0.25">
      <c r="F18" s="24"/>
      <c r="G18" s="16">
        <f t="shared" si="0"/>
        <v>0</v>
      </c>
      <c r="H18" s="16">
        <f t="shared" si="1"/>
        <v>0</v>
      </c>
      <c r="I18" s="17">
        <f t="shared" si="2"/>
        <v>0</v>
      </c>
      <c r="J18" s="17">
        <f t="shared" si="3"/>
        <v>0</v>
      </c>
      <c r="K18" s="17">
        <f t="shared" si="6"/>
        <v>0</v>
      </c>
      <c r="L18" s="17">
        <f t="shared" si="4"/>
        <v>0</v>
      </c>
      <c r="M18" s="17" t="e">
        <f t="shared" si="5"/>
        <v>#DIV/0!</v>
      </c>
      <c r="N18" s="20" t="e">
        <f>_xlfn.STDEV.P(M17:M19)</f>
        <v>#DIV/0!</v>
      </c>
    </row>
    <row r="19" spans="5:14" s="16" customFormat="1" x14ac:dyDescent="0.25">
      <c r="E19" s="30"/>
      <c r="F19" s="38"/>
      <c r="G19" s="34">
        <f t="shared" si="0"/>
        <v>0</v>
      </c>
      <c r="H19" s="16">
        <f t="shared" si="1"/>
        <v>0</v>
      </c>
      <c r="I19" s="17">
        <f t="shared" si="2"/>
        <v>0</v>
      </c>
      <c r="J19" s="17">
        <f t="shared" si="3"/>
        <v>0</v>
      </c>
      <c r="K19" s="17">
        <f t="shared" si="6"/>
        <v>0</v>
      </c>
      <c r="L19" s="17">
        <f t="shared" si="4"/>
        <v>0</v>
      </c>
      <c r="M19" s="17" t="e">
        <f t="shared" si="5"/>
        <v>#DIV/0!</v>
      </c>
    </row>
    <row r="20" spans="5:14" s="29" customFormat="1" x14ac:dyDescent="0.25">
      <c r="E20" s="31"/>
      <c r="F20" s="38"/>
      <c r="G20" s="35">
        <f t="shared" si="0"/>
        <v>0</v>
      </c>
      <c r="H20" s="29">
        <f t="shared" si="1"/>
        <v>0</v>
      </c>
      <c r="I20" s="29">
        <f t="shared" si="2"/>
        <v>0</v>
      </c>
      <c r="J20" s="29">
        <f t="shared" si="3"/>
        <v>0</v>
      </c>
      <c r="K20" s="29">
        <f t="shared" si="6"/>
        <v>0</v>
      </c>
      <c r="L20" s="29">
        <f t="shared" si="4"/>
        <v>0</v>
      </c>
      <c r="M20" s="29" t="e">
        <f t="shared" si="5"/>
        <v>#DIV/0!</v>
      </c>
      <c r="N20" s="39" t="e">
        <f>AVERAGE(M20:M22)</f>
        <v>#DIV/0!</v>
      </c>
    </row>
    <row r="21" spans="5:14" s="29" customFormat="1" x14ac:dyDescent="0.25">
      <c r="E21" s="31"/>
      <c r="F21" s="38"/>
      <c r="G21" s="35">
        <f t="shared" si="0"/>
        <v>0</v>
      </c>
      <c r="H21" s="29">
        <f t="shared" si="1"/>
        <v>0</v>
      </c>
      <c r="I21" s="29">
        <f t="shared" si="2"/>
        <v>0</v>
      </c>
      <c r="J21" s="29">
        <f t="shared" si="3"/>
        <v>0</v>
      </c>
      <c r="K21" s="29">
        <f t="shared" si="6"/>
        <v>0</v>
      </c>
      <c r="L21" s="29">
        <f t="shared" si="4"/>
        <v>0</v>
      </c>
      <c r="M21" s="29" t="e">
        <f t="shared" si="5"/>
        <v>#DIV/0!</v>
      </c>
      <c r="N21" s="39" t="e">
        <f>_xlfn.STDEV.P(M20:M22)</f>
        <v>#DIV/0!</v>
      </c>
    </row>
    <row r="22" spans="5:14" s="29" customFormat="1" x14ac:dyDescent="0.25">
      <c r="E22" s="31"/>
      <c r="F22" s="38"/>
      <c r="G22" s="35">
        <f t="shared" si="0"/>
        <v>0</v>
      </c>
      <c r="H22" s="29">
        <f t="shared" si="1"/>
        <v>0</v>
      </c>
      <c r="I22" s="29">
        <f t="shared" si="2"/>
        <v>0</v>
      </c>
      <c r="J22" s="29">
        <f t="shared" si="3"/>
        <v>0</v>
      </c>
      <c r="K22" s="29">
        <f t="shared" si="6"/>
        <v>0</v>
      </c>
      <c r="L22" s="29">
        <f t="shared" si="4"/>
        <v>0</v>
      </c>
      <c r="M22" s="29" t="e">
        <f t="shared" si="5"/>
        <v>#DIV/0!</v>
      </c>
    </row>
    <row r="23" spans="5:14" s="27" customFormat="1" x14ac:dyDescent="0.25">
      <c r="E23" s="32"/>
      <c r="F23" s="38"/>
      <c r="G23" s="36">
        <f t="shared" si="0"/>
        <v>0</v>
      </c>
      <c r="H23" s="27">
        <f t="shared" si="1"/>
        <v>0</v>
      </c>
      <c r="I23" s="27">
        <f t="shared" si="2"/>
        <v>0</v>
      </c>
      <c r="J23" s="27">
        <f t="shared" si="3"/>
        <v>0</v>
      </c>
      <c r="K23" s="27">
        <f t="shared" si="6"/>
        <v>0</v>
      </c>
      <c r="L23" s="27">
        <f t="shared" si="4"/>
        <v>0</v>
      </c>
      <c r="M23" s="27" t="e">
        <f t="shared" si="5"/>
        <v>#DIV/0!</v>
      </c>
      <c r="N23" s="40" t="e">
        <f>AVERAGE(M23:M25)</f>
        <v>#DIV/0!</v>
      </c>
    </row>
    <row r="24" spans="5:14" s="27" customFormat="1" x14ac:dyDescent="0.25">
      <c r="E24" s="32"/>
      <c r="F24" s="38"/>
      <c r="G24" s="36">
        <f t="shared" si="0"/>
        <v>0</v>
      </c>
      <c r="H24" s="27">
        <f t="shared" si="1"/>
        <v>0</v>
      </c>
      <c r="I24" s="27">
        <f t="shared" si="2"/>
        <v>0</v>
      </c>
      <c r="J24" s="27">
        <f t="shared" si="3"/>
        <v>0</v>
      </c>
      <c r="K24" s="27">
        <f t="shared" si="6"/>
        <v>0</v>
      </c>
      <c r="L24" s="27">
        <f t="shared" si="4"/>
        <v>0</v>
      </c>
      <c r="M24" s="27" t="e">
        <f t="shared" si="5"/>
        <v>#DIV/0!</v>
      </c>
      <c r="N24" s="40" t="e">
        <f>_xlfn.STDEV.P(M23:M25)</f>
        <v>#DIV/0!</v>
      </c>
    </row>
    <row r="25" spans="5:14" s="27" customFormat="1" x14ac:dyDescent="0.25">
      <c r="E25" s="32"/>
      <c r="F25" s="38"/>
      <c r="G25" s="36">
        <f t="shared" si="0"/>
        <v>0</v>
      </c>
      <c r="H25" s="27">
        <f t="shared" si="1"/>
        <v>0</v>
      </c>
      <c r="I25" s="27">
        <f t="shared" si="2"/>
        <v>0</v>
      </c>
      <c r="J25" s="27">
        <f t="shared" si="3"/>
        <v>0</v>
      </c>
      <c r="K25" s="27">
        <f t="shared" si="6"/>
        <v>0</v>
      </c>
      <c r="L25" s="27">
        <f t="shared" si="4"/>
        <v>0</v>
      </c>
      <c r="M25" s="27" t="e">
        <f t="shared" si="5"/>
        <v>#DIV/0!</v>
      </c>
    </row>
    <row r="26" spans="5:14" s="43" customFormat="1" x14ac:dyDescent="0.25">
      <c r="F26" s="38"/>
      <c r="G26" s="43">
        <f t="shared" si="0"/>
        <v>0</v>
      </c>
      <c r="H26" s="43">
        <f t="shared" si="1"/>
        <v>0</v>
      </c>
      <c r="I26" s="43">
        <f t="shared" si="2"/>
        <v>0</v>
      </c>
      <c r="J26" s="43">
        <f t="shared" si="3"/>
        <v>0</v>
      </c>
      <c r="K26" s="43">
        <f t="shared" si="6"/>
        <v>0</v>
      </c>
      <c r="L26" s="43">
        <f t="shared" si="4"/>
        <v>0</v>
      </c>
      <c r="M26" s="43" t="e">
        <f t="shared" si="5"/>
        <v>#DIV/0!</v>
      </c>
      <c r="N26" s="43" t="e">
        <f>AVERAGE(M26:M28)</f>
        <v>#DIV/0!</v>
      </c>
    </row>
    <row r="27" spans="5:14" s="43" customFormat="1" x14ac:dyDescent="0.25">
      <c r="F27" s="38"/>
      <c r="G27" s="43">
        <f t="shared" si="0"/>
        <v>0</v>
      </c>
      <c r="H27" s="43">
        <f t="shared" si="1"/>
        <v>0</v>
      </c>
      <c r="I27" s="43">
        <f t="shared" si="2"/>
        <v>0</v>
      </c>
      <c r="J27" s="43">
        <f t="shared" si="3"/>
        <v>0</v>
      </c>
      <c r="K27" s="43">
        <f t="shared" si="6"/>
        <v>0</v>
      </c>
      <c r="L27" s="43">
        <f t="shared" si="4"/>
        <v>0</v>
      </c>
      <c r="M27" s="43" t="e">
        <f t="shared" si="5"/>
        <v>#DIV/0!</v>
      </c>
      <c r="N27" s="43" t="e">
        <f>STDEV(M26:M28)</f>
        <v>#DIV/0!</v>
      </c>
    </row>
    <row r="28" spans="5:14" s="43" customFormat="1" x14ac:dyDescent="0.25">
      <c r="F28" s="38"/>
      <c r="G28" s="43">
        <f t="shared" si="0"/>
        <v>0</v>
      </c>
      <c r="H28" s="43">
        <f t="shared" si="1"/>
        <v>0</v>
      </c>
      <c r="I28" s="43">
        <f t="shared" si="2"/>
        <v>0</v>
      </c>
      <c r="J28" s="43">
        <f t="shared" si="3"/>
        <v>0</v>
      </c>
      <c r="K28" s="43">
        <f t="shared" si="6"/>
        <v>0</v>
      </c>
      <c r="L28" s="43">
        <f t="shared" si="4"/>
        <v>0</v>
      </c>
      <c r="M28" s="43" t="e">
        <f t="shared" si="5"/>
        <v>#DIV/0!</v>
      </c>
    </row>
    <row r="29" spans="5:14" s="42" customFormat="1" x14ac:dyDescent="0.25">
      <c r="F29" s="38"/>
      <c r="G29" s="42">
        <f t="shared" si="0"/>
        <v>0</v>
      </c>
      <c r="H29" s="42">
        <f t="shared" si="1"/>
        <v>0</v>
      </c>
      <c r="I29" s="42">
        <f t="shared" si="2"/>
        <v>0</v>
      </c>
      <c r="J29" s="42">
        <f t="shared" si="3"/>
        <v>0</v>
      </c>
      <c r="K29" s="42">
        <f t="shared" si="6"/>
        <v>0</v>
      </c>
      <c r="L29" s="42">
        <f t="shared" si="4"/>
        <v>0</v>
      </c>
      <c r="M29" s="42" t="e">
        <f t="shared" si="5"/>
        <v>#DIV/0!</v>
      </c>
      <c r="N29" s="42" t="e">
        <f>AVERAGE(M29:M31)</f>
        <v>#DIV/0!</v>
      </c>
    </row>
    <row r="30" spans="5:14" s="42" customFormat="1" x14ac:dyDescent="0.25">
      <c r="F30" s="38"/>
      <c r="G30" s="42">
        <f t="shared" si="0"/>
        <v>0</v>
      </c>
      <c r="H30" s="42">
        <f t="shared" si="1"/>
        <v>0</v>
      </c>
      <c r="I30" s="42">
        <f t="shared" si="2"/>
        <v>0</v>
      </c>
      <c r="J30" s="42">
        <f t="shared" si="3"/>
        <v>0</v>
      </c>
      <c r="K30" s="42">
        <f t="shared" si="6"/>
        <v>0</v>
      </c>
      <c r="L30" s="42">
        <f t="shared" si="4"/>
        <v>0</v>
      </c>
      <c r="M30" s="42" t="e">
        <f t="shared" si="5"/>
        <v>#DIV/0!</v>
      </c>
      <c r="N30" s="42" t="e">
        <f>STDEV(M29:M31)</f>
        <v>#DIV/0!</v>
      </c>
    </row>
    <row r="31" spans="5:14" s="42" customFormat="1" x14ac:dyDescent="0.25">
      <c r="F31" s="38"/>
      <c r="G31" s="42">
        <f t="shared" si="0"/>
        <v>0</v>
      </c>
      <c r="H31" s="42">
        <f t="shared" si="1"/>
        <v>0</v>
      </c>
      <c r="I31" s="42">
        <f t="shared" si="2"/>
        <v>0</v>
      </c>
      <c r="J31" s="42">
        <f t="shared" si="3"/>
        <v>0</v>
      </c>
      <c r="K31" s="42">
        <f t="shared" si="6"/>
        <v>0</v>
      </c>
      <c r="L31" s="42">
        <f t="shared" si="4"/>
        <v>0</v>
      </c>
      <c r="M31" s="42" t="e">
        <f t="shared" si="5"/>
        <v>#DIV/0!</v>
      </c>
    </row>
  </sheetData>
  <phoneticPr fontId="5" type="noConversion"/>
  <pageMargins left="0.7" right="0.7" top="0.75" bottom="0.75" header="0.3" footer="0.3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194008-341B-4458-AFAE-33973A05AFCD}">
  <dimension ref="A1:O31"/>
  <sheetViews>
    <sheetView workbookViewId="0">
      <selection sqref="A1:XFD1048576"/>
    </sheetView>
  </sheetViews>
  <sheetFormatPr defaultRowHeight="15" x14ac:dyDescent="0.25"/>
  <cols>
    <col min="1" max="1" width="14.42578125" customWidth="1"/>
    <col min="2" max="2" width="14.5703125" customWidth="1"/>
    <col min="3" max="3" width="16.85546875" customWidth="1"/>
    <col min="4" max="4" width="13.5703125" customWidth="1"/>
    <col min="5" max="5" width="13" customWidth="1"/>
    <col min="6" max="6" width="19.42578125" bestFit="1" customWidth="1"/>
    <col min="15" max="15" width="12" bestFit="1" customWidth="1"/>
  </cols>
  <sheetData>
    <row r="1" spans="1:15" ht="22.5" customHeight="1" x14ac:dyDescent="0.25">
      <c r="A1" s="1" t="s">
        <v>2</v>
      </c>
      <c r="B1" s="2" t="s">
        <v>12</v>
      </c>
      <c r="C1" s="2" t="s">
        <v>1</v>
      </c>
      <c r="D1" s="2" t="s">
        <v>0</v>
      </c>
      <c r="E1" s="2" t="s">
        <v>7</v>
      </c>
      <c r="F1" s="3" t="s">
        <v>3</v>
      </c>
      <c r="G1" s="4" t="s">
        <v>4</v>
      </c>
      <c r="H1" s="4" t="s">
        <v>17</v>
      </c>
      <c r="I1" s="4" t="s">
        <v>5</v>
      </c>
      <c r="J1" s="4" t="s">
        <v>6</v>
      </c>
      <c r="K1" s="4" t="s">
        <v>8</v>
      </c>
      <c r="L1" s="4" t="s">
        <v>9</v>
      </c>
      <c r="M1" s="4" t="s">
        <v>10</v>
      </c>
      <c r="N1" s="19" t="s">
        <v>35</v>
      </c>
      <c r="O1" s="18"/>
    </row>
    <row r="2" spans="1:15" s="5" customFormat="1" x14ac:dyDescent="0.25">
      <c r="A2" s="5" t="s">
        <v>602</v>
      </c>
      <c r="B2" s="5">
        <v>3.5167000000000002</v>
      </c>
      <c r="C2" s="5">
        <v>4.9714999999999998</v>
      </c>
      <c r="D2" s="5">
        <v>3.5192000000000001</v>
      </c>
      <c r="E2" s="5">
        <v>0.94440000000000002</v>
      </c>
      <c r="F2" s="21" t="s">
        <v>16</v>
      </c>
      <c r="G2" s="5">
        <f>D2-B2</f>
        <v>2.4999999999999467E-3</v>
      </c>
      <c r="H2" s="5">
        <f>C2-B2-G2</f>
        <v>1.4522999999999997</v>
      </c>
      <c r="I2" s="6">
        <f>(H2*$F$3)/100</f>
        <v>2.1788130749999995E-4</v>
      </c>
      <c r="J2" s="6">
        <f>I2/$F$9</f>
        <v>2.4703096088435368E-6</v>
      </c>
      <c r="K2" s="6">
        <f>(E2*J2)/12</f>
        <v>1.9441336621598637E-7</v>
      </c>
      <c r="L2" s="6">
        <f>K2*$F$7</f>
        <v>9.1413164794756804E-6</v>
      </c>
      <c r="M2" s="44">
        <f>(L2/G2)*100</f>
        <v>0.365652659179035</v>
      </c>
      <c r="N2" s="5">
        <f>AVERAGE(M2:M4)</f>
        <v>0.36532989688082623</v>
      </c>
    </row>
    <row r="3" spans="1:15" s="5" customFormat="1" x14ac:dyDescent="0.25">
      <c r="A3" s="5" t="s">
        <v>603</v>
      </c>
      <c r="B3" s="5">
        <v>3.5017999999999998</v>
      </c>
      <c r="C3" s="5">
        <v>4.8159000000000001</v>
      </c>
      <c r="D3" s="5">
        <v>3.5041000000000002</v>
      </c>
      <c r="E3" s="44">
        <v>0.89470000000000005</v>
      </c>
      <c r="F3" s="22">
        <v>1.50025E-2</v>
      </c>
      <c r="G3" s="5">
        <f t="shared" ref="G3:G31" si="0">D3-B3</f>
        <v>2.3000000000004128E-3</v>
      </c>
      <c r="H3" s="5">
        <f t="shared" ref="H3:H31" si="1">C3-B3-G3</f>
        <v>1.3117999999999999</v>
      </c>
      <c r="I3" s="6">
        <f t="shared" ref="I3:I31" si="2">(H3*$F$3)/100</f>
        <v>1.9680279499999999E-4</v>
      </c>
      <c r="J3" s="6">
        <f t="shared" ref="J3:J31" si="3">I3/$F$9</f>
        <v>2.2313242063492059E-6</v>
      </c>
      <c r="K3" s="6">
        <f>(E3*J3)/12</f>
        <v>1.6636381395171955E-7</v>
      </c>
      <c r="L3" s="6">
        <f t="shared" ref="L3:L31" si="4">K3*$F$7</f>
        <v>7.8224265320098535E-6</v>
      </c>
      <c r="M3" s="44">
        <f t="shared" ref="M3:M31" si="5">(L3/G3)*100</f>
        <v>0.34010550139167173</v>
      </c>
      <c r="N3" s="5">
        <f>_xlfn.STDEV.P(M2:M4)</f>
        <v>2.046513815305458E-2</v>
      </c>
    </row>
    <row r="4" spans="1:15" s="5" customFormat="1" x14ac:dyDescent="0.25">
      <c r="A4" s="5" t="s">
        <v>604</v>
      </c>
      <c r="B4" s="5">
        <v>3.5085999999999999</v>
      </c>
      <c r="C4" s="5">
        <v>4.7808000000000002</v>
      </c>
      <c r="D4" s="5">
        <v>3.5106000000000002</v>
      </c>
      <c r="E4" s="5">
        <v>0.92190000000000005</v>
      </c>
      <c r="F4" s="23"/>
      <c r="G4" s="5">
        <f t="shared" si="0"/>
        <v>2.0000000000002238E-3</v>
      </c>
      <c r="H4" s="5">
        <f t="shared" si="1"/>
        <v>1.2702</v>
      </c>
      <c r="I4" s="6">
        <f t="shared" si="2"/>
        <v>1.9056175500000003E-4</v>
      </c>
      <c r="J4" s="6">
        <f t="shared" si="3"/>
        <v>2.1605641156462587E-6</v>
      </c>
      <c r="K4" s="6">
        <f>(E4*J4)/12</f>
        <v>1.6598533818452385E-7</v>
      </c>
      <c r="L4" s="6">
        <f t="shared" si="4"/>
        <v>7.8046306014363119E-6</v>
      </c>
      <c r="M4" s="44">
        <f t="shared" si="5"/>
        <v>0.39023153007177191</v>
      </c>
      <c r="N4" s="7"/>
    </row>
    <row r="5" spans="1:15" s="8" customFormat="1" x14ac:dyDescent="0.25">
      <c r="F5" s="24"/>
      <c r="G5" s="8">
        <f t="shared" si="0"/>
        <v>0</v>
      </c>
      <c r="H5" s="8">
        <f t="shared" si="1"/>
        <v>0</v>
      </c>
      <c r="I5" s="9">
        <f t="shared" si="2"/>
        <v>0</v>
      </c>
      <c r="J5" s="9">
        <f t="shared" si="3"/>
        <v>0</v>
      </c>
      <c r="K5" s="9">
        <f t="shared" ref="K5:K31" si="6">E5*J5/12</f>
        <v>0</v>
      </c>
      <c r="L5" s="9">
        <f t="shared" si="4"/>
        <v>0</v>
      </c>
      <c r="M5" s="46" t="e">
        <f t="shared" si="5"/>
        <v>#DIV/0!</v>
      </c>
      <c r="N5" s="8" t="e">
        <f>AVERAGE(M5:M7)</f>
        <v>#DIV/0!</v>
      </c>
    </row>
    <row r="6" spans="1:15" s="8" customFormat="1" x14ac:dyDescent="0.25">
      <c r="F6" s="23" t="s">
        <v>13</v>
      </c>
      <c r="G6" s="8">
        <f t="shared" si="0"/>
        <v>0</v>
      </c>
      <c r="H6" s="8">
        <f t="shared" si="1"/>
        <v>0</v>
      </c>
      <c r="I6" s="9">
        <f t="shared" si="2"/>
        <v>0</v>
      </c>
      <c r="J6" s="9">
        <f t="shared" si="3"/>
        <v>0</v>
      </c>
      <c r="K6" s="9">
        <f t="shared" si="6"/>
        <v>0</v>
      </c>
      <c r="L6" s="9">
        <f t="shared" si="4"/>
        <v>0</v>
      </c>
      <c r="M6" s="46" t="e">
        <f t="shared" si="5"/>
        <v>#DIV/0!</v>
      </c>
      <c r="N6" s="8" t="e">
        <f>_xlfn.STDEV.P(M5:M7)</f>
        <v>#DIV/0!</v>
      </c>
    </row>
    <row r="7" spans="1:15" s="8" customFormat="1" x14ac:dyDescent="0.25">
      <c r="F7" s="24">
        <v>47.02</v>
      </c>
      <c r="G7" s="8">
        <f t="shared" si="0"/>
        <v>0</v>
      </c>
      <c r="H7" s="8">
        <f t="shared" si="1"/>
        <v>0</v>
      </c>
      <c r="I7" s="9">
        <f t="shared" si="2"/>
        <v>0</v>
      </c>
      <c r="J7" s="9">
        <f t="shared" si="3"/>
        <v>0</v>
      </c>
      <c r="K7" s="9">
        <f t="shared" si="6"/>
        <v>0</v>
      </c>
      <c r="L7" s="9">
        <f t="shared" si="4"/>
        <v>0</v>
      </c>
      <c r="M7" s="46" t="e">
        <f t="shared" si="5"/>
        <v>#DIV/0!</v>
      </c>
    </row>
    <row r="8" spans="1:15" s="10" customFormat="1" x14ac:dyDescent="0.25">
      <c r="F8" s="23" t="s">
        <v>14</v>
      </c>
      <c r="G8" s="10">
        <f t="shared" si="0"/>
        <v>0</v>
      </c>
      <c r="H8" s="10">
        <f t="shared" si="1"/>
        <v>0</v>
      </c>
      <c r="I8" s="11">
        <f t="shared" si="2"/>
        <v>0</v>
      </c>
      <c r="J8" s="11">
        <f t="shared" si="3"/>
        <v>0</v>
      </c>
      <c r="K8" s="11">
        <f t="shared" si="6"/>
        <v>0</v>
      </c>
      <c r="L8" s="11">
        <f t="shared" si="4"/>
        <v>0</v>
      </c>
      <c r="M8" s="11" t="e">
        <f t="shared" si="5"/>
        <v>#DIV/0!</v>
      </c>
      <c r="N8" s="45" t="e">
        <f>AVERAGE(M8:M10)</f>
        <v>#DIV/0!</v>
      </c>
    </row>
    <row r="9" spans="1:15" s="10" customFormat="1" x14ac:dyDescent="0.25">
      <c r="F9" s="25">
        <v>88.2</v>
      </c>
      <c r="G9" s="10">
        <f t="shared" si="0"/>
        <v>0</v>
      </c>
      <c r="H9" s="10">
        <f t="shared" si="1"/>
        <v>0</v>
      </c>
      <c r="I9" s="11">
        <f t="shared" si="2"/>
        <v>0</v>
      </c>
      <c r="J9" s="11">
        <f t="shared" si="3"/>
        <v>0</v>
      </c>
      <c r="K9" s="11">
        <f t="shared" si="6"/>
        <v>0</v>
      </c>
      <c r="L9" s="11">
        <f t="shared" si="4"/>
        <v>0</v>
      </c>
      <c r="M9" s="11" t="e">
        <f t="shared" si="5"/>
        <v>#DIV/0!</v>
      </c>
      <c r="N9" s="26" t="e">
        <f>_xlfn.STDEV.P(M8:M10)</f>
        <v>#DIV/0!</v>
      </c>
    </row>
    <row r="10" spans="1:15" s="10" customFormat="1" x14ac:dyDescent="0.25">
      <c r="F10" s="23" t="s">
        <v>15</v>
      </c>
      <c r="G10" s="10">
        <f t="shared" si="0"/>
        <v>0</v>
      </c>
      <c r="H10" s="10">
        <f t="shared" si="1"/>
        <v>0</v>
      </c>
      <c r="I10" s="11">
        <f t="shared" si="2"/>
        <v>0</v>
      </c>
      <c r="J10" s="11">
        <f t="shared" si="3"/>
        <v>0</v>
      </c>
      <c r="K10" s="11">
        <f t="shared" si="6"/>
        <v>0</v>
      </c>
      <c r="L10" s="11">
        <f t="shared" si="4"/>
        <v>0</v>
      </c>
      <c r="M10" s="11" t="e">
        <f t="shared" si="5"/>
        <v>#DIV/0!</v>
      </c>
    </row>
    <row r="11" spans="1:15" s="12" customFormat="1" x14ac:dyDescent="0.25">
      <c r="F11" s="22">
        <v>6.0220000000000003E+23</v>
      </c>
      <c r="G11" s="12">
        <f t="shared" si="0"/>
        <v>0</v>
      </c>
      <c r="H11" s="12">
        <f t="shared" si="1"/>
        <v>0</v>
      </c>
      <c r="I11" s="13">
        <f t="shared" si="2"/>
        <v>0</v>
      </c>
      <c r="J11" s="13">
        <f t="shared" si="3"/>
        <v>0</v>
      </c>
      <c r="K11" s="13">
        <f t="shared" si="6"/>
        <v>0</v>
      </c>
      <c r="L11" s="13">
        <f t="shared" si="4"/>
        <v>0</v>
      </c>
      <c r="M11" s="13" t="e">
        <f t="shared" si="5"/>
        <v>#DIV/0!</v>
      </c>
      <c r="N11" s="12" t="e">
        <f>AVERAGE(M11:M13)</f>
        <v>#DIV/0!</v>
      </c>
    </row>
    <row r="12" spans="1:15" s="12" customFormat="1" x14ac:dyDescent="0.25">
      <c r="F12" s="24"/>
      <c r="G12" s="12">
        <f t="shared" si="0"/>
        <v>0</v>
      </c>
      <c r="H12" s="12">
        <f t="shared" si="1"/>
        <v>0</v>
      </c>
      <c r="I12" s="13">
        <f t="shared" si="2"/>
        <v>0</v>
      </c>
      <c r="J12" s="13">
        <f t="shared" si="3"/>
        <v>0</v>
      </c>
      <c r="K12" s="13">
        <f t="shared" si="6"/>
        <v>0</v>
      </c>
      <c r="L12" s="13">
        <f t="shared" si="4"/>
        <v>0</v>
      </c>
      <c r="M12" s="13" t="e">
        <f t="shared" si="5"/>
        <v>#DIV/0!</v>
      </c>
      <c r="N12" s="12" t="e">
        <f>_xlfn.STDEV.P(M11:M13)</f>
        <v>#DIV/0!</v>
      </c>
    </row>
    <row r="13" spans="1:15" s="12" customFormat="1" x14ac:dyDescent="0.25">
      <c r="F13" s="24"/>
      <c r="G13" s="12">
        <f t="shared" si="0"/>
        <v>0</v>
      </c>
      <c r="H13" s="12">
        <f t="shared" si="1"/>
        <v>0</v>
      </c>
      <c r="I13" s="13">
        <f t="shared" si="2"/>
        <v>0</v>
      </c>
      <c r="J13" s="13">
        <f t="shared" si="3"/>
        <v>0</v>
      </c>
      <c r="K13" s="13">
        <f t="shared" si="6"/>
        <v>0</v>
      </c>
      <c r="L13" s="13">
        <f t="shared" si="4"/>
        <v>0</v>
      </c>
      <c r="M13" s="13" t="e">
        <f t="shared" si="5"/>
        <v>#DIV/0!</v>
      </c>
    </row>
    <row r="14" spans="1:15" s="14" customFormat="1" x14ac:dyDescent="0.25">
      <c r="F14" s="24"/>
      <c r="G14" s="14">
        <f t="shared" si="0"/>
        <v>0</v>
      </c>
      <c r="H14" s="14">
        <f t="shared" si="1"/>
        <v>0</v>
      </c>
      <c r="I14" s="15">
        <f t="shared" si="2"/>
        <v>0</v>
      </c>
      <c r="J14" s="15">
        <f t="shared" si="3"/>
        <v>0</v>
      </c>
      <c r="K14" s="15">
        <f t="shared" si="6"/>
        <v>0</v>
      </c>
      <c r="L14" s="15">
        <f t="shared" si="4"/>
        <v>0</v>
      </c>
      <c r="M14" s="15" t="e">
        <f t="shared" si="5"/>
        <v>#DIV/0!</v>
      </c>
      <c r="N14" s="14" t="e">
        <f>AVERAGE(M14:M16)</f>
        <v>#DIV/0!</v>
      </c>
    </row>
    <row r="15" spans="1:15" s="14" customFormat="1" x14ac:dyDescent="0.25">
      <c r="F15" s="24"/>
      <c r="G15" s="14">
        <f t="shared" si="0"/>
        <v>0</v>
      </c>
      <c r="H15" s="14">
        <f t="shared" si="1"/>
        <v>0</v>
      </c>
      <c r="I15" s="15">
        <f t="shared" si="2"/>
        <v>0</v>
      </c>
      <c r="J15" s="15">
        <f t="shared" si="3"/>
        <v>0</v>
      </c>
      <c r="K15" s="15">
        <f t="shared" si="6"/>
        <v>0</v>
      </c>
      <c r="L15" s="15">
        <f t="shared" si="4"/>
        <v>0</v>
      </c>
      <c r="M15" s="15" t="e">
        <f t="shared" si="5"/>
        <v>#DIV/0!</v>
      </c>
      <c r="N15" s="14" t="e">
        <f>_xlfn.STDEV.P(M14:M16)</f>
        <v>#DIV/0!</v>
      </c>
    </row>
    <row r="16" spans="1:15" s="14" customFormat="1" x14ac:dyDescent="0.25">
      <c r="F16" s="24"/>
      <c r="G16" s="14">
        <f t="shared" si="0"/>
        <v>0</v>
      </c>
      <c r="H16" s="14">
        <f t="shared" si="1"/>
        <v>0</v>
      </c>
      <c r="I16" s="15">
        <f t="shared" si="2"/>
        <v>0</v>
      </c>
      <c r="J16" s="15">
        <f t="shared" si="3"/>
        <v>0</v>
      </c>
      <c r="K16" s="15">
        <f t="shared" si="6"/>
        <v>0</v>
      </c>
      <c r="L16" s="15">
        <f t="shared" si="4"/>
        <v>0</v>
      </c>
      <c r="M16" s="15" t="e">
        <f t="shared" si="5"/>
        <v>#DIV/0!</v>
      </c>
    </row>
    <row r="17" spans="5:14" s="16" customFormat="1" x14ac:dyDescent="0.25">
      <c r="F17" s="24"/>
      <c r="G17" s="16">
        <f t="shared" si="0"/>
        <v>0</v>
      </c>
      <c r="H17" s="16">
        <f t="shared" si="1"/>
        <v>0</v>
      </c>
      <c r="I17" s="17" t="b">
        <f>G17=(H17*$F$3)/100</f>
        <v>1</v>
      </c>
      <c r="J17" s="17">
        <f t="shared" si="3"/>
        <v>1.1337868480725623E-2</v>
      </c>
      <c r="K17" s="17">
        <f t="shared" si="6"/>
        <v>0</v>
      </c>
      <c r="L17" s="17">
        <f t="shared" si="4"/>
        <v>0</v>
      </c>
      <c r="M17" s="17" t="e">
        <f t="shared" si="5"/>
        <v>#DIV/0!</v>
      </c>
      <c r="N17" s="20" t="e">
        <f>AVERAGE(M17:M19)</f>
        <v>#DIV/0!</v>
      </c>
    </row>
    <row r="18" spans="5:14" s="16" customFormat="1" x14ac:dyDescent="0.25">
      <c r="F18" s="24"/>
      <c r="G18" s="16">
        <f t="shared" si="0"/>
        <v>0</v>
      </c>
      <c r="H18" s="16">
        <f t="shared" si="1"/>
        <v>0</v>
      </c>
      <c r="I18" s="17">
        <f t="shared" si="2"/>
        <v>0</v>
      </c>
      <c r="J18" s="17">
        <f t="shared" si="3"/>
        <v>0</v>
      </c>
      <c r="K18" s="17">
        <f t="shared" si="6"/>
        <v>0</v>
      </c>
      <c r="L18" s="17">
        <f t="shared" si="4"/>
        <v>0</v>
      </c>
      <c r="M18" s="17" t="e">
        <f t="shared" si="5"/>
        <v>#DIV/0!</v>
      </c>
      <c r="N18" s="20" t="e">
        <f>_xlfn.STDEV.P(M17:M19)</f>
        <v>#DIV/0!</v>
      </c>
    </row>
    <row r="19" spans="5:14" s="16" customFormat="1" x14ac:dyDescent="0.25">
      <c r="E19" s="30"/>
      <c r="F19" s="38"/>
      <c r="G19" s="34">
        <f t="shared" si="0"/>
        <v>0</v>
      </c>
      <c r="H19" s="16">
        <f t="shared" si="1"/>
        <v>0</v>
      </c>
      <c r="I19" s="17">
        <f t="shared" si="2"/>
        <v>0</v>
      </c>
      <c r="J19" s="17">
        <f t="shared" si="3"/>
        <v>0</v>
      </c>
      <c r="K19" s="17">
        <f t="shared" si="6"/>
        <v>0</v>
      </c>
      <c r="L19" s="17">
        <f t="shared" si="4"/>
        <v>0</v>
      </c>
      <c r="M19" s="17" t="e">
        <f t="shared" si="5"/>
        <v>#DIV/0!</v>
      </c>
    </row>
    <row r="20" spans="5:14" s="29" customFormat="1" x14ac:dyDescent="0.25">
      <c r="E20" s="31"/>
      <c r="F20" s="38"/>
      <c r="G20" s="35">
        <f t="shared" si="0"/>
        <v>0</v>
      </c>
      <c r="H20" s="29">
        <f t="shared" si="1"/>
        <v>0</v>
      </c>
      <c r="I20" s="29">
        <f t="shared" si="2"/>
        <v>0</v>
      </c>
      <c r="J20" s="29">
        <f t="shared" si="3"/>
        <v>0</v>
      </c>
      <c r="K20" s="29">
        <f t="shared" si="6"/>
        <v>0</v>
      </c>
      <c r="L20" s="29">
        <f t="shared" si="4"/>
        <v>0</v>
      </c>
      <c r="M20" s="29" t="e">
        <f t="shared" si="5"/>
        <v>#DIV/0!</v>
      </c>
      <c r="N20" s="39" t="e">
        <f>AVERAGE(M20:M22)</f>
        <v>#DIV/0!</v>
      </c>
    </row>
    <row r="21" spans="5:14" s="29" customFormat="1" x14ac:dyDescent="0.25">
      <c r="E21" s="31"/>
      <c r="F21" s="38"/>
      <c r="G21" s="35">
        <f t="shared" si="0"/>
        <v>0</v>
      </c>
      <c r="H21" s="29">
        <f t="shared" si="1"/>
        <v>0</v>
      </c>
      <c r="I21" s="29">
        <f t="shared" si="2"/>
        <v>0</v>
      </c>
      <c r="J21" s="29">
        <f t="shared" si="3"/>
        <v>0</v>
      </c>
      <c r="K21" s="29">
        <f t="shared" si="6"/>
        <v>0</v>
      </c>
      <c r="L21" s="29">
        <f t="shared" si="4"/>
        <v>0</v>
      </c>
      <c r="M21" s="29" t="e">
        <f t="shared" si="5"/>
        <v>#DIV/0!</v>
      </c>
      <c r="N21" s="39" t="e">
        <f>_xlfn.STDEV.P(M20:M22)</f>
        <v>#DIV/0!</v>
      </c>
    </row>
    <row r="22" spans="5:14" s="29" customFormat="1" x14ac:dyDescent="0.25">
      <c r="E22" s="31"/>
      <c r="F22" s="38"/>
      <c r="G22" s="35">
        <f t="shared" si="0"/>
        <v>0</v>
      </c>
      <c r="H22" s="29">
        <f t="shared" si="1"/>
        <v>0</v>
      </c>
      <c r="I22" s="29">
        <f t="shared" si="2"/>
        <v>0</v>
      </c>
      <c r="J22" s="29">
        <f t="shared" si="3"/>
        <v>0</v>
      </c>
      <c r="K22" s="29">
        <f t="shared" si="6"/>
        <v>0</v>
      </c>
      <c r="L22" s="29">
        <f t="shared" si="4"/>
        <v>0</v>
      </c>
      <c r="M22" s="29" t="e">
        <f t="shared" si="5"/>
        <v>#DIV/0!</v>
      </c>
    </row>
    <row r="23" spans="5:14" s="27" customFormat="1" x14ac:dyDescent="0.25">
      <c r="E23" s="32"/>
      <c r="F23" s="38"/>
      <c r="G23" s="36">
        <f t="shared" si="0"/>
        <v>0</v>
      </c>
      <c r="H23" s="27">
        <f t="shared" si="1"/>
        <v>0</v>
      </c>
      <c r="I23" s="27">
        <f t="shared" si="2"/>
        <v>0</v>
      </c>
      <c r="J23" s="27">
        <f t="shared" si="3"/>
        <v>0</v>
      </c>
      <c r="K23" s="27">
        <f t="shared" si="6"/>
        <v>0</v>
      </c>
      <c r="L23" s="27">
        <f t="shared" si="4"/>
        <v>0</v>
      </c>
      <c r="M23" s="27" t="e">
        <f t="shared" si="5"/>
        <v>#DIV/0!</v>
      </c>
      <c r="N23" s="40" t="e">
        <f>AVERAGE(M23:M25)</f>
        <v>#DIV/0!</v>
      </c>
    </row>
    <row r="24" spans="5:14" s="27" customFormat="1" x14ac:dyDescent="0.25">
      <c r="E24" s="32"/>
      <c r="F24" s="38"/>
      <c r="G24" s="36">
        <f t="shared" si="0"/>
        <v>0</v>
      </c>
      <c r="H24" s="27">
        <f t="shared" si="1"/>
        <v>0</v>
      </c>
      <c r="I24" s="27">
        <f t="shared" si="2"/>
        <v>0</v>
      </c>
      <c r="J24" s="27">
        <f t="shared" si="3"/>
        <v>0</v>
      </c>
      <c r="K24" s="27">
        <f t="shared" si="6"/>
        <v>0</v>
      </c>
      <c r="L24" s="27">
        <f t="shared" si="4"/>
        <v>0</v>
      </c>
      <c r="M24" s="27" t="e">
        <f t="shared" si="5"/>
        <v>#DIV/0!</v>
      </c>
      <c r="N24" s="40" t="e">
        <f>_xlfn.STDEV.P(M23:M25)</f>
        <v>#DIV/0!</v>
      </c>
    </row>
    <row r="25" spans="5:14" s="27" customFormat="1" x14ac:dyDescent="0.25">
      <c r="E25" s="32"/>
      <c r="F25" s="38"/>
      <c r="G25" s="36">
        <f t="shared" si="0"/>
        <v>0</v>
      </c>
      <c r="H25" s="27">
        <f t="shared" si="1"/>
        <v>0</v>
      </c>
      <c r="I25" s="27">
        <f t="shared" si="2"/>
        <v>0</v>
      </c>
      <c r="J25" s="27">
        <f t="shared" si="3"/>
        <v>0</v>
      </c>
      <c r="K25" s="27">
        <f t="shared" si="6"/>
        <v>0</v>
      </c>
      <c r="L25" s="27">
        <f t="shared" si="4"/>
        <v>0</v>
      </c>
      <c r="M25" s="27" t="e">
        <f t="shared" si="5"/>
        <v>#DIV/0!</v>
      </c>
    </row>
    <row r="26" spans="5:14" s="43" customFormat="1" x14ac:dyDescent="0.25">
      <c r="F26" s="38"/>
      <c r="G26" s="43">
        <f t="shared" si="0"/>
        <v>0</v>
      </c>
      <c r="H26" s="43">
        <f t="shared" si="1"/>
        <v>0</v>
      </c>
      <c r="I26" s="43">
        <f t="shared" si="2"/>
        <v>0</v>
      </c>
      <c r="J26" s="43">
        <f t="shared" si="3"/>
        <v>0</v>
      </c>
      <c r="K26" s="43">
        <f t="shared" si="6"/>
        <v>0</v>
      </c>
      <c r="L26" s="43">
        <f t="shared" si="4"/>
        <v>0</v>
      </c>
      <c r="M26" s="43" t="e">
        <f t="shared" si="5"/>
        <v>#DIV/0!</v>
      </c>
      <c r="N26" s="43" t="e">
        <f>AVERAGE(M26:M28)</f>
        <v>#DIV/0!</v>
      </c>
    </row>
    <row r="27" spans="5:14" s="43" customFormat="1" x14ac:dyDescent="0.25">
      <c r="F27" s="38"/>
      <c r="G27" s="43">
        <f t="shared" si="0"/>
        <v>0</v>
      </c>
      <c r="H27" s="43">
        <f t="shared" si="1"/>
        <v>0</v>
      </c>
      <c r="I27" s="43">
        <f t="shared" si="2"/>
        <v>0</v>
      </c>
      <c r="J27" s="43">
        <f t="shared" si="3"/>
        <v>0</v>
      </c>
      <c r="K27" s="43">
        <f t="shared" si="6"/>
        <v>0</v>
      </c>
      <c r="L27" s="43">
        <f t="shared" si="4"/>
        <v>0</v>
      </c>
      <c r="M27" s="43" t="e">
        <f t="shared" si="5"/>
        <v>#DIV/0!</v>
      </c>
      <c r="N27" s="43" t="e">
        <f>STDEV(M26:M28)</f>
        <v>#DIV/0!</v>
      </c>
    </row>
    <row r="28" spans="5:14" s="43" customFormat="1" x14ac:dyDescent="0.25">
      <c r="F28" s="38"/>
      <c r="G28" s="43">
        <f t="shared" si="0"/>
        <v>0</v>
      </c>
      <c r="H28" s="43">
        <f t="shared" si="1"/>
        <v>0</v>
      </c>
      <c r="I28" s="43">
        <f t="shared" si="2"/>
        <v>0</v>
      </c>
      <c r="J28" s="43">
        <f t="shared" si="3"/>
        <v>0</v>
      </c>
      <c r="K28" s="43">
        <f t="shared" si="6"/>
        <v>0</v>
      </c>
      <c r="L28" s="43">
        <f t="shared" si="4"/>
        <v>0</v>
      </c>
      <c r="M28" s="43" t="e">
        <f t="shared" si="5"/>
        <v>#DIV/0!</v>
      </c>
    </row>
    <row r="29" spans="5:14" s="42" customFormat="1" x14ac:dyDescent="0.25">
      <c r="F29" s="38"/>
      <c r="G29" s="42">
        <f t="shared" si="0"/>
        <v>0</v>
      </c>
      <c r="H29" s="42">
        <f t="shared" si="1"/>
        <v>0</v>
      </c>
      <c r="I29" s="42">
        <f t="shared" si="2"/>
        <v>0</v>
      </c>
      <c r="J29" s="42">
        <f t="shared" si="3"/>
        <v>0</v>
      </c>
      <c r="K29" s="42">
        <f t="shared" si="6"/>
        <v>0</v>
      </c>
      <c r="L29" s="42">
        <f t="shared" si="4"/>
        <v>0</v>
      </c>
      <c r="M29" s="42" t="e">
        <f t="shared" si="5"/>
        <v>#DIV/0!</v>
      </c>
      <c r="N29" s="42" t="e">
        <f>AVERAGE(M29:M31)</f>
        <v>#DIV/0!</v>
      </c>
    </row>
    <row r="30" spans="5:14" s="42" customFormat="1" x14ac:dyDescent="0.25">
      <c r="F30" s="38"/>
      <c r="G30" s="42">
        <f t="shared" si="0"/>
        <v>0</v>
      </c>
      <c r="H30" s="42">
        <f t="shared" si="1"/>
        <v>0</v>
      </c>
      <c r="I30" s="42">
        <f t="shared" si="2"/>
        <v>0</v>
      </c>
      <c r="J30" s="42">
        <f t="shared" si="3"/>
        <v>0</v>
      </c>
      <c r="K30" s="42">
        <f t="shared" si="6"/>
        <v>0</v>
      </c>
      <c r="L30" s="42">
        <f t="shared" si="4"/>
        <v>0</v>
      </c>
      <c r="M30" s="42" t="e">
        <f t="shared" si="5"/>
        <v>#DIV/0!</v>
      </c>
      <c r="N30" s="42" t="e">
        <f>STDEV(M29:M31)</f>
        <v>#DIV/0!</v>
      </c>
    </row>
    <row r="31" spans="5:14" s="42" customFormat="1" x14ac:dyDescent="0.25">
      <c r="F31" s="38"/>
      <c r="G31" s="42">
        <f t="shared" si="0"/>
        <v>0</v>
      </c>
      <c r="H31" s="42">
        <f t="shared" si="1"/>
        <v>0</v>
      </c>
      <c r="I31" s="42">
        <f t="shared" si="2"/>
        <v>0</v>
      </c>
      <c r="J31" s="42">
        <f t="shared" si="3"/>
        <v>0</v>
      </c>
      <c r="K31" s="42">
        <f t="shared" si="6"/>
        <v>0</v>
      </c>
      <c r="L31" s="42">
        <f t="shared" si="4"/>
        <v>0</v>
      </c>
      <c r="M31" s="42" t="e">
        <f t="shared" si="5"/>
        <v>#DIV/0!</v>
      </c>
    </row>
  </sheetData>
  <phoneticPr fontId="5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3BDEC8-FBCC-407E-BF14-80849AAA27BE}">
  <dimension ref="A1:O31"/>
  <sheetViews>
    <sheetView zoomScale="110" zoomScaleNormal="110" workbookViewId="0">
      <pane xSplit="1" topLeftCell="C1" activePane="topRight" state="frozen"/>
      <selection pane="topRight" sqref="A1:XFD1048576"/>
    </sheetView>
  </sheetViews>
  <sheetFormatPr defaultRowHeight="15" x14ac:dyDescent="0.25"/>
  <cols>
    <col min="1" max="1" width="14.42578125" customWidth="1"/>
    <col min="6" max="6" width="19.42578125" bestFit="1" customWidth="1"/>
  </cols>
  <sheetData>
    <row r="1" spans="1:15" ht="22.5" customHeight="1" x14ac:dyDescent="0.25">
      <c r="A1" s="1" t="s">
        <v>2</v>
      </c>
      <c r="B1" s="2" t="s">
        <v>12</v>
      </c>
      <c r="C1" s="2" t="s">
        <v>1</v>
      </c>
      <c r="D1" s="2" t="s">
        <v>0</v>
      </c>
      <c r="E1" s="2" t="s">
        <v>7</v>
      </c>
      <c r="F1" s="3" t="s">
        <v>3</v>
      </c>
      <c r="G1" s="4" t="s">
        <v>4</v>
      </c>
      <c r="H1" s="4" t="s">
        <v>17</v>
      </c>
      <c r="I1" s="4" t="s">
        <v>5</v>
      </c>
      <c r="J1" s="4" t="s">
        <v>6</v>
      </c>
      <c r="K1" s="4" t="s">
        <v>8</v>
      </c>
      <c r="L1" s="4" t="s">
        <v>9</v>
      </c>
      <c r="M1" s="4" t="s">
        <v>10</v>
      </c>
      <c r="N1" s="19" t="s">
        <v>35</v>
      </c>
      <c r="O1" s="18"/>
    </row>
    <row r="2" spans="1:15" s="5" customFormat="1" x14ac:dyDescent="0.25">
      <c r="A2" s="5" t="s">
        <v>78</v>
      </c>
      <c r="B2" s="5">
        <v>3.6128999999999998</v>
      </c>
      <c r="C2" s="5">
        <v>4.6885000000000003</v>
      </c>
      <c r="D2" s="5">
        <v>3.6168999999999998</v>
      </c>
      <c r="E2" s="5">
        <v>0.20180000000000001</v>
      </c>
      <c r="F2" s="21" t="s">
        <v>16</v>
      </c>
      <c r="G2" s="5">
        <f>D2-B2</f>
        <v>4.0000000000000036E-3</v>
      </c>
      <c r="H2" s="5">
        <f>C2-B2-G2</f>
        <v>1.0716000000000006</v>
      </c>
      <c r="I2" s="6">
        <f>(H2*$F$3)/100</f>
        <v>5.155467600000003E-4</v>
      </c>
      <c r="J2" s="6">
        <f>I2/$F$9</f>
        <v>5.8452013605442206E-6</v>
      </c>
      <c r="K2" s="6">
        <f>(E2*J2)/12</f>
        <v>9.8296802879818648E-8</v>
      </c>
      <c r="L2" s="6">
        <f>K2*$F$7</f>
        <v>4.6219156714090732E-6</v>
      </c>
      <c r="M2" s="6">
        <f>(L2/G2)*100</f>
        <v>0.11554789178522672</v>
      </c>
      <c r="N2" s="5">
        <f>AVERAGE(M2:M4)</f>
        <v>9.9533734635240553E-2</v>
      </c>
    </row>
    <row r="3" spans="1:15" s="5" customFormat="1" x14ac:dyDescent="0.25">
      <c r="A3" s="5" t="s">
        <v>79</v>
      </c>
      <c r="B3" s="5">
        <v>3.5522</v>
      </c>
      <c r="C3" s="5">
        <v>4.7211999999999996</v>
      </c>
      <c r="D3" s="5">
        <v>3.5565000000000002</v>
      </c>
      <c r="E3" s="5">
        <v>0.15240000000000001</v>
      </c>
      <c r="F3" s="22">
        <v>4.811E-2</v>
      </c>
      <c r="G3" s="5">
        <f t="shared" ref="G3:G26" si="0">D3-B3</f>
        <v>4.3000000000001926E-3</v>
      </c>
      <c r="H3" s="5">
        <f t="shared" ref="H3:H26" si="1">C3-B3-G3</f>
        <v>1.1646999999999994</v>
      </c>
      <c r="I3" s="6">
        <f t="shared" ref="I3:I26" si="2">(H3*$F$3)/100</f>
        <v>5.603371699999997E-4</v>
      </c>
      <c r="J3" s="6">
        <f t="shared" ref="J3:J26" si="3">I3/$F$9</f>
        <v>6.3530291383219915E-6</v>
      </c>
      <c r="K3" s="6">
        <f>(E3*J3)/12</f>
        <v>8.0683470056689301E-8</v>
      </c>
      <c r="L3" s="6">
        <f t="shared" ref="L3:L26" si="4">K3*$F$7</f>
        <v>3.7937367620655311E-6</v>
      </c>
      <c r="M3" s="6">
        <f t="shared" ref="M3:M26" si="5">(L3/G3)*100</f>
        <v>8.8226436327101421E-2</v>
      </c>
      <c r="N3" s="5">
        <f>_xlfn.STDEV.P(M2:M4)</f>
        <v>1.1639913293072898E-2</v>
      </c>
    </row>
    <row r="4" spans="1:15" s="5" customFormat="1" x14ac:dyDescent="0.25">
      <c r="A4" s="5" t="s">
        <v>80</v>
      </c>
      <c r="B4" s="5">
        <v>3.4346000000000001</v>
      </c>
      <c r="C4" s="5">
        <v>4.4640000000000004</v>
      </c>
      <c r="D4" s="5">
        <v>3.4392999999999998</v>
      </c>
      <c r="E4" s="5">
        <v>0.20349999999999999</v>
      </c>
      <c r="F4" s="23"/>
      <c r="G4" s="5">
        <f t="shared" si="0"/>
        <v>4.6999999999997044E-3</v>
      </c>
      <c r="H4" s="5">
        <f t="shared" si="1"/>
        <v>1.0247000000000006</v>
      </c>
      <c r="I4" s="6">
        <f t="shared" si="2"/>
        <v>4.929831700000003E-4</v>
      </c>
      <c r="J4" s="6">
        <f t="shared" si="3"/>
        <v>5.5893783446712054E-6</v>
      </c>
      <c r="K4" s="6">
        <f>(E4*J4)/12</f>
        <v>9.4786541095049183E-8</v>
      </c>
      <c r="L4" s="6">
        <f t="shared" si="4"/>
        <v>4.4568631622892131E-6</v>
      </c>
      <c r="M4" s="6">
        <f t="shared" si="5"/>
        <v>9.4826875793393467E-2</v>
      </c>
      <c r="N4" s="7"/>
    </row>
    <row r="5" spans="1:15" s="8" customFormat="1" x14ac:dyDescent="0.25">
      <c r="A5" s="8" t="s">
        <v>81</v>
      </c>
      <c r="B5" s="8">
        <v>3.4262000000000001</v>
      </c>
      <c r="C5" s="8">
        <v>4.6677999999999997</v>
      </c>
      <c r="D5" s="8">
        <v>3.4319999999999999</v>
      </c>
      <c r="E5" s="8">
        <v>0.21510000000000001</v>
      </c>
      <c r="F5" s="24"/>
      <c r="G5" s="8">
        <f t="shared" si="0"/>
        <v>5.7999999999998053E-3</v>
      </c>
      <c r="H5" s="8">
        <f t="shared" si="1"/>
        <v>1.2357999999999998</v>
      </c>
      <c r="I5" s="9">
        <f t="shared" si="2"/>
        <v>5.9454337999999989E-4</v>
      </c>
      <c r="J5" s="9">
        <f t="shared" si="3"/>
        <v>6.740854648526076E-6</v>
      </c>
      <c r="K5" s="9">
        <f t="shared" ref="K5:K26" si="6">E5*J5/12</f>
        <v>1.2082981957482992E-7</v>
      </c>
      <c r="L5" s="9">
        <f t="shared" si="4"/>
        <v>5.6814181164085032E-6</v>
      </c>
      <c r="M5" s="9">
        <f t="shared" si="5"/>
        <v>9.7955484765667136E-2</v>
      </c>
      <c r="N5" s="8">
        <f>AVERAGE(M5:M7)</f>
        <v>0.10066666200658125</v>
      </c>
    </row>
    <row r="6" spans="1:15" s="8" customFormat="1" x14ac:dyDescent="0.25">
      <c r="A6" s="8" t="s">
        <v>82</v>
      </c>
      <c r="B6" s="8">
        <v>3.5301999999999998</v>
      </c>
      <c r="C6" s="8">
        <v>4.8098999999999998</v>
      </c>
      <c r="D6" s="8">
        <v>3.5346000000000002</v>
      </c>
      <c r="E6" s="8">
        <v>0.14380000000000001</v>
      </c>
      <c r="F6" s="23" t="s">
        <v>13</v>
      </c>
      <c r="G6" s="8">
        <f t="shared" si="0"/>
        <v>4.4000000000004036E-3</v>
      </c>
      <c r="H6" s="8">
        <f t="shared" si="1"/>
        <v>1.2752999999999997</v>
      </c>
      <c r="I6" s="9">
        <f t="shared" si="2"/>
        <v>6.1354682999999991E-4</v>
      </c>
      <c r="J6" s="9">
        <f t="shared" si="3"/>
        <v>6.956313265306121E-6</v>
      </c>
      <c r="K6" s="9">
        <f t="shared" si="6"/>
        <v>8.3359820629251693E-8</v>
      </c>
      <c r="L6" s="9">
        <f t="shared" si="4"/>
        <v>3.9195787659874148E-6</v>
      </c>
      <c r="M6" s="9">
        <f t="shared" si="5"/>
        <v>8.9081335590614888E-2</v>
      </c>
      <c r="N6" s="8">
        <f>_xlfn.STDEV.P(M5:M7)</f>
        <v>1.0738719461328414E-2</v>
      </c>
    </row>
    <row r="7" spans="1:15" s="8" customFormat="1" x14ac:dyDescent="0.25">
      <c r="A7" s="8" t="s">
        <v>83</v>
      </c>
      <c r="B7" s="8">
        <v>3.5687000000000002</v>
      </c>
      <c r="C7" s="8">
        <v>4.8413000000000004</v>
      </c>
      <c r="D7" s="8">
        <v>3.5727000000000002</v>
      </c>
      <c r="E7" s="8">
        <v>0.1696</v>
      </c>
      <c r="F7" s="24">
        <v>47.02</v>
      </c>
      <c r="G7" s="8">
        <f t="shared" si="0"/>
        <v>4.0000000000000036E-3</v>
      </c>
      <c r="H7" s="8">
        <f t="shared" si="1"/>
        <v>1.2686000000000002</v>
      </c>
      <c r="I7" s="9">
        <f t="shared" si="2"/>
        <v>6.1032346000000008E-4</v>
      </c>
      <c r="J7" s="9">
        <f t="shared" si="3"/>
        <v>6.9197671201814069E-6</v>
      </c>
      <c r="K7" s="9">
        <f t="shared" si="6"/>
        <v>9.7799375298563879E-8</v>
      </c>
      <c r="L7" s="9">
        <f t="shared" si="4"/>
        <v>4.598526626538474E-6</v>
      </c>
      <c r="M7" s="9">
        <f t="shared" si="5"/>
        <v>0.11496316566346175</v>
      </c>
    </row>
    <row r="8" spans="1:15" s="10" customFormat="1" x14ac:dyDescent="0.25">
      <c r="A8" s="10" t="s">
        <v>84</v>
      </c>
      <c r="B8" s="10">
        <v>3.5792000000000002</v>
      </c>
      <c r="C8" s="10">
        <v>4.7283999999999997</v>
      </c>
      <c r="D8" s="10">
        <v>3.5830000000000002</v>
      </c>
      <c r="E8" s="10">
        <v>0.61450000000000005</v>
      </c>
      <c r="F8" s="23" t="s">
        <v>14</v>
      </c>
      <c r="G8" s="10">
        <f t="shared" si="0"/>
        <v>3.8000000000000256E-3</v>
      </c>
      <c r="H8" s="10">
        <f t="shared" si="1"/>
        <v>1.1453999999999995</v>
      </c>
      <c r="I8" s="11">
        <f t="shared" si="2"/>
        <v>5.5105193999999971E-4</v>
      </c>
      <c r="J8" s="11">
        <f t="shared" si="3"/>
        <v>6.2477544217687039E-6</v>
      </c>
      <c r="K8" s="11">
        <f t="shared" si="6"/>
        <v>3.1993709101473909E-7</v>
      </c>
      <c r="L8" s="11">
        <f t="shared" si="4"/>
        <v>1.5043442019513033E-5</v>
      </c>
      <c r="M8" s="11">
        <f t="shared" si="5"/>
        <v>0.39588005314507718</v>
      </c>
      <c r="N8" s="26">
        <f>AVERAGE(M8:M10)</f>
        <v>0.34007539588128566</v>
      </c>
    </row>
    <row r="9" spans="1:15" s="10" customFormat="1" x14ac:dyDescent="0.25">
      <c r="A9" s="10" t="s">
        <v>85</v>
      </c>
      <c r="B9" s="10">
        <v>3.5297000000000001</v>
      </c>
      <c r="C9" s="10">
        <v>4.5595999999999997</v>
      </c>
      <c r="D9" s="10">
        <v>3.5341999999999998</v>
      </c>
      <c r="E9" s="10">
        <v>0.60399999999999998</v>
      </c>
      <c r="F9" s="25">
        <v>88.2</v>
      </c>
      <c r="G9" s="10">
        <f t="shared" si="0"/>
        <v>4.4999999999997264E-3</v>
      </c>
      <c r="H9" s="10">
        <f t="shared" si="1"/>
        <v>1.0253999999999999</v>
      </c>
      <c r="I9" s="11">
        <f t="shared" si="2"/>
        <v>4.9331993999999991E-4</v>
      </c>
      <c r="J9" s="11">
        <f t="shared" si="3"/>
        <v>5.5931965986394546E-6</v>
      </c>
      <c r="K9" s="11">
        <f t="shared" si="6"/>
        <v>2.8152422879818586E-7</v>
      </c>
      <c r="L9" s="11">
        <f t="shared" si="4"/>
        <v>1.32372692380907E-5</v>
      </c>
      <c r="M9" s="11">
        <f t="shared" si="5"/>
        <v>0.29416153862425565</v>
      </c>
      <c r="N9" s="26">
        <f>_xlfn.STDEV.P(M8:M10)</f>
        <v>4.2111241513092042E-2</v>
      </c>
    </row>
    <row r="10" spans="1:15" s="10" customFormat="1" x14ac:dyDescent="0.25">
      <c r="A10" s="10" t="s">
        <v>86</v>
      </c>
      <c r="B10" s="10">
        <v>3.5828000000000002</v>
      </c>
      <c r="C10" s="10">
        <v>4.8456999999999999</v>
      </c>
      <c r="D10" s="10">
        <v>3.5871</v>
      </c>
      <c r="E10" s="10">
        <v>0.52780000000000005</v>
      </c>
      <c r="F10" s="23" t="s">
        <v>15</v>
      </c>
      <c r="G10" s="10">
        <f t="shared" si="0"/>
        <v>4.2999999999997485E-3</v>
      </c>
      <c r="H10" s="10">
        <f t="shared" si="1"/>
        <v>1.2585999999999999</v>
      </c>
      <c r="I10" s="11">
        <f t="shared" si="2"/>
        <v>6.0551246E-4</v>
      </c>
      <c r="J10" s="11">
        <f t="shared" si="3"/>
        <v>6.8652206349206351E-6</v>
      </c>
      <c r="K10" s="11">
        <f t="shared" si="6"/>
        <v>3.019552875925926E-7</v>
      </c>
      <c r="L10" s="11">
        <f t="shared" si="4"/>
        <v>1.4197937622603705E-5</v>
      </c>
      <c r="M10" s="11">
        <f t="shared" si="5"/>
        <v>0.33018459587452409</v>
      </c>
    </row>
    <row r="11" spans="1:15" s="12" customFormat="1" x14ac:dyDescent="0.25">
      <c r="A11" s="12" t="s">
        <v>87</v>
      </c>
      <c r="B11" s="12">
        <v>3.6143999999999998</v>
      </c>
      <c r="C11" s="12">
        <v>4.7633999999999999</v>
      </c>
      <c r="D11" s="12">
        <v>3.6187</v>
      </c>
      <c r="E11" s="12">
        <v>0.40620000000000001</v>
      </c>
      <c r="F11" s="22">
        <v>6.0220000000000003E+23</v>
      </c>
      <c r="G11" s="12">
        <f t="shared" si="0"/>
        <v>4.3000000000001926E-3</v>
      </c>
      <c r="H11" s="12">
        <f t="shared" si="1"/>
        <v>1.1446999999999998</v>
      </c>
      <c r="I11" s="13">
        <f t="shared" si="2"/>
        <v>5.5071516999999999E-4</v>
      </c>
      <c r="J11" s="13">
        <f t="shared" si="3"/>
        <v>6.243936167800453E-6</v>
      </c>
      <c r="K11" s="13">
        <f t="shared" si="6"/>
        <v>2.1135723928004532E-7</v>
      </c>
      <c r="L11" s="13">
        <f t="shared" si="4"/>
        <v>9.9380173909477318E-6</v>
      </c>
      <c r="M11" s="13">
        <f t="shared" si="5"/>
        <v>0.23111668351040202</v>
      </c>
      <c r="N11" s="12">
        <f>AVERAGE(M11:M13)</f>
        <v>0.22544543088746152</v>
      </c>
    </row>
    <row r="12" spans="1:15" s="12" customFormat="1" x14ac:dyDescent="0.25">
      <c r="A12" s="12" t="s">
        <v>88</v>
      </c>
      <c r="B12" s="12">
        <v>3.6019000000000001</v>
      </c>
      <c r="C12" s="12">
        <v>4.8224</v>
      </c>
      <c r="D12" s="12">
        <v>3.6065999999999998</v>
      </c>
      <c r="E12" s="12">
        <v>0.41199999999999998</v>
      </c>
      <c r="F12" s="24"/>
      <c r="G12" s="12">
        <f t="shared" si="0"/>
        <v>4.6999999999997044E-3</v>
      </c>
      <c r="H12" s="12">
        <f t="shared" si="1"/>
        <v>1.2158000000000002</v>
      </c>
      <c r="I12" s="13">
        <f t="shared" si="2"/>
        <v>5.8492138000000018E-4</v>
      </c>
      <c r="J12" s="13">
        <f t="shared" si="3"/>
        <v>6.6317616780045366E-6</v>
      </c>
      <c r="K12" s="13">
        <f t="shared" si="6"/>
        <v>2.2769048427815575E-7</v>
      </c>
      <c r="L12" s="13">
        <f t="shared" si="4"/>
        <v>1.0706006570758884E-5</v>
      </c>
      <c r="M12" s="13">
        <f t="shared" si="5"/>
        <v>0.22778737384594802</v>
      </c>
      <c r="N12" s="12">
        <f>_xlfn.STDEV.P(M11:M13)</f>
        <v>5.8269233322630733E-3</v>
      </c>
    </row>
    <row r="13" spans="1:15" s="12" customFormat="1" x14ac:dyDescent="0.25">
      <c r="A13" s="12" t="s">
        <v>89</v>
      </c>
      <c r="B13" s="12">
        <v>3.5529999999999999</v>
      </c>
      <c r="C13" s="12">
        <v>4.7060000000000004</v>
      </c>
      <c r="D13" s="12">
        <v>3.5575000000000001</v>
      </c>
      <c r="E13" s="12">
        <v>0.39860000000000001</v>
      </c>
      <c r="F13" s="24"/>
      <c r="G13" s="12">
        <f t="shared" si="0"/>
        <v>4.5000000000001705E-3</v>
      </c>
      <c r="H13" s="12">
        <f t="shared" si="1"/>
        <v>1.1485000000000003</v>
      </c>
      <c r="I13" s="13">
        <f t="shared" si="2"/>
        <v>5.5254335000000019E-4</v>
      </c>
      <c r="J13" s="13">
        <f t="shared" si="3"/>
        <v>6.2646638321995487E-6</v>
      </c>
      <c r="K13" s="13">
        <f t="shared" si="6"/>
        <v>2.0809125029289501E-7</v>
      </c>
      <c r="L13" s="13">
        <f t="shared" si="4"/>
        <v>9.7844505887719231E-6</v>
      </c>
      <c r="M13" s="13">
        <f t="shared" si="5"/>
        <v>0.2174322353060345</v>
      </c>
    </row>
    <row r="14" spans="1:15" s="14" customFormat="1" x14ac:dyDescent="0.25">
      <c r="A14" s="14" t="s">
        <v>90</v>
      </c>
      <c r="B14" s="14">
        <v>3.5541</v>
      </c>
      <c r="C14" s="14">
        <v>4.7934999999999999</v>
      </c>
      <c r="D14" s="14">
        <v>3.5573000000000001</v>
      </c>
      <c r="E14" s="14">
        <v>0.50729999999999997</v>
      </c>
      <c r="F14" s="24"/>
      <c r="G14" s="14">
        <f t="shared" si="0"/>
        <v>3.2000000000000917E-3</v>
      </c>
      <c r="H14" s="14">
        <f t="shared" si="1"/>
        <v>1.2361999999999997</v>
      </c>
      <c r="I14" s="15">
        <f t="shared" si="2"/>
        <v>5.9473581999999986E-4</v>
      </c>
      <c r="J14" s="15">
        <f t="shared" si="3"/>
        <v>6.7430365079365059E-6</v>
      </c>
      <c r="K14" s="15">
        <f t="shared" si="6"/>
        <v>2.8506186837301577E-7</v>
      </c>
      <c r="L14" s="15">
        <f t="shared" si="4"/>
        <v>1.3403609050899202E-5</v>
      </c>
      <c r="M14" s="15">
        <f t="shared" si="5"/>
        <v>0.41886278284058809</v>
      </c>
      <c r="N14" s="14">
        <f>AVERAGE(M14:M16)</f>
        <v>0.41940853873634881</v>
      </c>
    </row>
    <row r="15" spans="1:15" s="14" customFormat="1" x14ac:dyDescent="0.25">
      <c r="A15" s="14" t="s">
        <v>91</v>
      </c>
      <c r="B15" s="14">
        <v>3.5792999999999999</v>
      </c>
      <c r="C15" s="14">
        <v>4.8303000000000003</v>
      </c>
      <c r="D15" s="14">
        <v>3.5842000000000001</v>
      </c>
      <c r="E15" s="14">
        <v>0.78820000000000001</v>
      </c>
      <c r="F15" s="24"/>
      <c r="G15" s="14">
        <f t="shared" si="0"/>
        <v>4.9000000000001265E-3</v>
      </c>
      <c r="H15" s="14">
        <f t="shared" si="1"/>
        <v>1.2461000000000002</v>
      </c>
      <c r="I15" s="15">
        <f t="shared" si="2"/>
        <v>5.9949871000000005E-4</v>
      </c>
      <c r="J15" s="15">
        <f t="shared" si="3"/>
        <v>6.7970375283446713E-6</v>
      </c>
      <c r="K15" s="15">
        <f t="shared" si="6"/>
        <v>4.4645208165343918E-7</v>
      </c>
      <c r="L15" s="15">
        <f t="shared" si="4"/>
        <v>2.0992176879344713E-5</v>
      </c>
      <c r="M15" s="15">
        <f t="shared" si="5"/>
        <v>0.42841177304784023</v>
      </c>
      <c r="N15" s="14">
        <f>_xlfn.STDEV.P(M14:M16)</f>
        <v>7.1387444908733192E-3</v>
      </c>
    </row>
    <row r="16" spans="1:15" s="14" customFormat="1" x14ac:dyDescent="0.25">
      <c r="A16" s="14" t="s">
        <v>92</v>
      </c>
      <c r="B16" s="14">
        <v>3.6078000000000001</v>
      </c>
      <c r="C16" s="14">
        <v>4.6479999999999997</v>
      </c>
      <c r="D16" s="14">
        <v>3.6137000000000001</v>
      </c>
      <c r="E16" s="14">
        <v>1.0968</v>
      </c>
      <c r="F16" s="24"/>
      <c r="G16" s="14">
        <f t="shared" si="0"/>
        <v>5.9000000000000163E-3</v>
      </c>
      <c r="H16" s="14">
        <f t="shared" si="1"/>
        <v>1.0342999999999996</v>
      </c>
      <c r="I16" s="15">
        <f t="shared" si="2"/>
        <v>4.9760172999999976E-4</v>
      </c>
      <c r="J16" s="15">
        <f t="shared" si="3"/>
        <v>5.6417429705215389E-6</v>
      </c>
      <c r="K16" s="15">
        <f t="shared" si="6"/>
        <v>5.1565530750566869E-7</v>
      </c>
      <c r="L16" s="15">
        <f t="shared" si="4"/>
        <v>2.4246112558916545E-5</v>
      </c>
      <c r="M16" s="15">
        <f t="shared" si="5"/>
        <v>0.41095106032061823</v>
      </c>
    </row>
    <row r="17" spans="1:14" s="16" customFormat="1" x14ac:dyDescent="0.25">
      <c r="A17" s="16" t="s">
        <v>93</v>
      </c>
      <c r="B17" s="16">
        <v>3.5811999999999999</v>
      </c>
      <c r="C17" s="16">
        <v>4.7784000000000004</v>
      </c>
      <c r="D17" s="16">
        <v>3.5855999999999999</v>
      </c>
      <c r="E17" s="16">
        <v>0.20050000000000001</v>
      </c>
      <c r="F17" s="24"/>
      <c r="G17" s="16">
        <f t="shared" si="0"/>
        <v>4.3999999999999595E-3</v>
      </c>
      <c r="H17" s="16">
        <f t="shared" si="1"/>
        <v>1.1928000000000005</v>
      </c>
      <c r="I17" s="17">
        <f t="shared" si="2"/>
        <v>5.7385608000000031E-4</v>
      </c>
      <c r="J17" s="17">
        <f t="shared" si="3"/>
        <v>6.5063047619047655E-6</v>
      </c>
      <c r="K17" s="17">
        <f t="shared" si="6"/>
        <v>1.087095087301588E-7</v>
      </c>
      <c r="L17" s="17">
        <f t="shared" si="4"/>
        <v>5.1115211004920668E-6</v>
      </c>
      <c r="M17" s="17">
        <f t="shared" si="5"/>
        <v>0.11617093410209349</v>
      </c>
      <c r="N17" s="20">
        <f>AVERAGE(M17:M19)</f>
        <v>0.12271256312382257</v>
      </c>
    </row>
    <row r="18" spans="1:14" s="16" customFormat="1" x14ac:dyDescent="0.25">
      <c r="A18" s="16" t="s">
        <v>94</v>
      </c>
      <c r="B18" s="16">
        <v>3.5546000000000002</v>
      </c>
      <c r="C18" s="16">
        <v>4.7523999999999997</v>
      </c>
      <c r="D18" s="16">
        <v>3.5592999999999999</v>
      </c>
      <c r="E18" s="16">
        <v>0.24540000000000001</v>
      </c>
      <c r="F18" s="24"/>
      <c r="G18" s="16">
        <f t="shared" si="0"/>
        <v>4.6999999999997044E-3</v>
      </c>
      <c r="H18" s="16">
        <f t="shared" si="1"/>
        <v>1.1930999999999998</v>
      </c>
      <c r="I18" s="17">
        <f t="shared" si="2"/>
        <v>5.7400040999999995E-4</v>
      </c>
      <c r="J18" s="17">
        <f t="shared" si="3"/>
        <v>6.5079411564625839E-6</v>
      </c>
      <c r="K18" s="17">
        <f t="shared" si="6"/>
        <v>1.3308739664965986E-7</v>
      </c>
      <c r="L18" s="17">
        <f t="shared" si="4"/>
        <v>6.2577693904670071E-6</v>
      </c>
      <c r="M18" s="17">
        <f t="shared" si="5"/>
        <v>0.13314402958441277</v>
      </c>
      <c r="N18" s="20">
        <f>_xlfn.STDEV.P(M17:M19)</f>
        <v>7.4551824944600643E-3</v>
      </c>
    </row>
    <row r="19" spans="1:14" s="16" customFormat="1" x14ac:dyDescent="0.25">
      <c r="A19" s="16" t="s">
        <v>95</v>
      </c>
      <c r="B19" s="16">
        <v>3.5402</v>
      </c>
      <c r="C19" s="16">
        <v>4.6706000000000003</v>
      </c>
      <c r="D19" s="16">
        <v>3.5447000000000002</v>
      </c>
      <c r="E19" s="30">
        <v>0.22220000000000001</v>
      </c>
      <c r="F19" s="38"/>
      <c r="G19" s="34">
        <f t="shared" si="0"/>
        <v>4.5000000000001705E-3</v>
      </c>
      <c r="H19" s="16">
        <f t="shared" si="1"/>
        <v>1.1259000000000001</v>
      </c>
      <c r="I19" s="17">
        <f t="shared" si="2"/>
        <v>5.4167049000000006E-4</v>
      </c>
      <c r="J19" s="17">
        <f t="shared" si="3"/>
        <v>6.1413887755102042E-6</v>
      </c>
      <c r="K19" s="17">
        <f t="shared" si="6"/>
        <v>1.1371804882653062E-7</v>
      </c>
      <c r="L19" s="17">
        <f t="shared" si="4"/>
        <v>5.3470226558234705E-6</v>
      </c>
      <c r="M19" s="17">
        <f t="shared" si="5"/>
        <v>0.11882272568496152</v>
      </c>
    </row>
    <row r="20" spans="1:14" s="29" customFormat="1" x14ac:dyDescent="0.25">
      <c r="A20" s="29" t="s">
        <v>96</v>
      </c>
      <c r="B20" s="29">
        <v>3.5830000000000002</v>
      </c>
      <c r="C20" s="29">
        <v>4.7073</v>
      </c>
      <c r="D20" s="29">
        <v>3.5872000000000002</v>
      </c>
      <c r="E20" s="31">
        <v>0.50549999999999995</v>
      </c>
      <c r="F20" s="38"/>
      <c r="G20" s="35">
        <f t="shared" si="0"/>
        <v>4.1999999999999815E-3</v>
      </c>
      <c r="H20" s="29">
        <f t="shared" si="1"/>
        <v>1.1200999999999999</v>
      </c>
      <c r="I20" s="29">
        <f t="shared" si="2"/>
        <v>5.3888010999999993E-4</v>
      </c>
      <c r="J20" s="29">
        <f t="shared" si="3"/>
        <v>6.1097518140589563E-6</v>
      </c>
      <c r="K20" s="29">
        <f t="shared" si="6"/>
        <v>2.573732951672335E-7</v>
      </c>
      <c r="L20" s="29">
        <f t="shared" si="4"/>
        <v>1.210169233876332E-5</v>
      </c>
      <c r="M20" s="29">
        <f t="shared" si="5"/>
        <v>0.28813553187531843</v>
      </c>
      <c r="N20" s="39">
        <f>AVERAGE(M20:M22)</f>
        <v>0.28828661144417994</v>
      </c>
    </row>
    <row r="21" spans="1:14" s="29" customFormat="1" x14ac:dyDescent="0.25">
      <c r="A21" s="29" t="s">
        <v>97</v>
      </c>
      <c r="B21" s="29">
        <v>3.5202</v>
      </c>
      <c r="C21" s="29">
        <v>4.7416</v>
      </c>
      <c r="D21" s="29">
        <v>3.5245000000000002</v>
      </c>
      <c r="E21" s="31">
        <v>0.48309999999999997</v>
      </c>
      <c r="F21" s="38"/>
      <c r="G21" s="35">
        <f t="shared" si="0"/>
        <v>4.3000000000001926E-3</v>
      </c>
      <c r="H21" s="29">
        <f t="shared" si="1"/>
        <v>1.2170999999999998</v>
      </c>
      <c r="I21" s="29">
        <f t="shared" si="2"/>
        <v>5.8554680999999996E-4</v>
      </c>
      <c r="J21" s="29">
        <f t="shared" si="3"/>
        <v>6.6388527210884345E-6</v>
      </c>
      <c r="K21" s="29">
        <f t="shared" si="6"/>
        <v>2.672691457964852E-7</v>
      </c>
      <c r="L21" s="29">
        <f t="shared" si="4"/>
        <v>1.2566995235350735E-5</v>
      </c>
      <c r="M21" s="29">
        <f t="shared" si="5"/>
        <v>0.29225570314767846</v>
      </c>
      <c r="N21" s="39">
        <f>_xlfn.STDEV.P(M20:M22)</f>
        <v>3.1808662681279956E-3</v>
      </c>
    </row>
    <row r="22" spans="1:14" s="29" customFormat="1" x14ac:dyDescent="0.25">
      <c r="A22" s="29" t="s">
        <v>98</v>
      </c>
      <c r="B22" s="29">
        <v>3.5691999999999999</v>
      </c>
      <c r="C22" s="29">
        <v>4.6993999999999998</v>
      </c>
      <c r="D22" s="29">
        <v>3.5739000000000001</v>
      </c>
      <c r="E22" s="31">
        <v>0.55579999999999996</v>
      </c>
      <c r="F22" s="38"/>
      <c r="G22" s="35">
        <f t="shared" si="0"/>
        <v>4.7000000000001485E-3</v>
      </c>
      <c r="H22" s="29">
        <f t="shared" si="1"/>
        <v>1.1254999999999997</v>
      </c>
      <c r="I22" s="29">
        <f t="shared" si="2"/>
        <v>5.4147804999999988E-4</v>
      </c>
      <c r="J22" s="29">
        <f t="shared" si="3"/>
        <v>6.1392069160997717E-6</v>
      </c>
      <c r="K22" s="29">
        <f t="shared" si="6"/>
        <v>2.8434760033068776E-7</v>
      </c>
      <c r="L22" s="29">
        <f t="shared" si="4"/>
        <v>1.3370024167548939E-5</v>
      </c>
      <c r="M22" s="29">
        <f t="shared" si="5"/>
        <v>0.28446859930954294</v>
      </c>
    </row>
    <row r="23" spans="1:14" s="27" customFormat="1" x14ac:dyDescent="0.25">
      <c r="A23" s="27" t="s">
        <v>99</v>
      </c>
      <c r="B23" s="27">
        <v>3.5373999999999999</v>
      </c>
      <c r="C23" s="27">
        <v>4.6559999999999997</v>
      </c>
      <c r="D23" s="27">
        <v>3.5430000000000001</v>
      </c>
      <c r="E23" s="32">
        <v>0.189</v>
      </c>
      <c r="F23" s="38"/>
      <c r="G23" s="36">
        <f t="shared" si="0"/>
        <v>5.6000000000002714E-3</v>
      </c>
      <c r="H23" s="27">
        <f t="shared" si="1"/>
        <v>1.1129999999999995</v>
      </c>
      <c r="I23" s="27">
        <f t="shared" si="2"/>
        <v>5.3546429999999981E-4</v>
      </c>
      <c r="J23" s="27">
        <f t="shared" si="3"/>
        <v>6.0710238095238071E-6</v>
      </c>
      <c r="K23" s="27">
        <f t="shared" si="6"/>
        <v>9.5618624999999954E-8</v>
      </c>
      <c r="L23" s="27">
        <f t="shared" si="4"/>
        <v>4.495987747499998E-6</v>
      </c>
      <c r="M23" s="27">
        <f t="shared" si="5"/>
        <v>8.0285495491067504E-2</v>
      </c>
      <c r="N23" s="40">
        <f>AVERAGE(M23:M25)</f>
        <v>7.0099886730668318E-2</v>
      </c>
    </row>
    <row r="24" spans="1:14" s="27" customFormat="1" x14ac:dyDescent="0.25">
      <c r="A24" s="27" t="s">
        <v>100</v>
      </c>
      <c r="B24" s="27">
        <v>3.6004</v>
      </c>
      <c r="C24" s="27">
        <v>4.6786000000000003</v>
      </c>
      <c r="D24" s="27">
        <v>3.6042999999999998</v>
      </c>
      <c r="E24" s="32">
        <v>0.1129</v>
      </c>
      <c r="F24" s="38"/>
      <c r="G24" s="36">
        <f t="shared" si="0"/>
        <v>3.8999999999997925E-3</v>
      </c>
      <c r="H24" s="27">
        <f t="shared" si="1"/>
        <v>1.0743000000000005</v>
      </c>
      <c r="I24" s="27">
        <f t="shared" si="2"/>
        <v>5.1684573000000027E-4</v>
      </c>
      <c r="J24" s="27">
        <f t="shared" si="3"/>
        <v>5.8599289115646287E-6</v>
      </c>
      <c r="K24" s="27">
        <f t="shared" si="6"/>
        <v>5.5132164509637211E-8</v>
      </c>
      <c r="L24" s="27">
        <f t="shared" si="4"/>
        <v>2.592314375243142E-6</v>
      </c>
      <c r="M24" s="27">
        <f t="shared" si="5"/>
        <v>6.6469599365212295E-2</v>
      </c>
      <c r="N24" s="40">
        <f>_xlfn.STDEV.P(M23:M25)</f>
        <v>7.3006358345628517E-3</v>
      </c>
    </row>
    <row r="25" spans="1:14" s="27" customFormat="1" x14ac:dyDescent="0.25">
      <c r="A25" s="27" t="s">
        <v>101</v>
      </c>
      <c r="B25" s="27">
        <v>3.6084999999999998</v>
      </c>
      <c r="C25" s="27">
        <v>4.7614000000000001</v>
      </c>
      <c r="D25" s="27">
        <v>3.6132</v>
      </c>
      <c r="E25" s="32">
        <v>0.1217</v>
      </c>
      <c r="F25" s="38"/>
      <c r="G25" s="36">
        <f t="shared" si="0"/>
        <v>4.7000000000001485E-3</v>
      </c>
      <c r="H25" s="27">
        <f t="shared" si="1"/>
        <v>1.1482000000000001</v>
      </c>
      <c r="I25" s="27">
        <f t="shared" si="2"/>
        <v>5.523990200000001E-4</v>
      </c>
      <c r="J25" s="27">
        <f t="shared" si="3"/>
        <v>6.2630274376417243E-6</v>
      </c>
      <c r="K25" s="27">
        <f t="shared" si="6"/>
        <v>6.3517536596749823E-8</v>
      </c>
      <c r="L25" s="27">
        <f t="shared" si="4"/>
        <v>2.9865945707791771E-6</v>
      </c>
      <c r="M25" s="27">
        <f t="shared" si="5"/>
        <v>6.3544565335725167E-2</v>
      </c>
    </row>
    <row r="26" spans="1:14" s="43" customFormat="1" x14ac:dyDescent="0.25">
      <c r="A26" s="43" t="s">
        <v>102</v>
      </c>
      <c r="B26" s="43">
        <v>3.5038999999999998</v>
      </c>
      <c r="C26" s="43">
        <v>4.5393999999999997</v>
      </c>
      <c r="D26" s="43">
        <v>3.5076000000000001</v>
      </c>
      <c r="E26" s="43">
        <v>0.44490000000000002</v>
      </c>
      <c r="F26" s="38"/>
      <c r="G26" s="43">
        <f t="shared" si="0"/>
        <v>3.7000000000002586E-3</v>
      </c>
      <c r="H26" s="43">
        <f t="shared" si="1"/>
        <v>1.0317999999999996</v>
      </c>
      <c r="I26" s="43">
        <f t="shared" si="2"/>
        <v>4.9639897999999977E-4</v>
      </c>
      <c r="J26" s="43">
        <f t="shared" si="3"/>
        <v>5.6281063492063461E-6</v>
      </c>
      <c r="K26" s="43">
        <f t="shared" si="6"/>
        <v>2.0866204289682529E-7</v>
      </c>
      <c r="L26" s="43">
        <f t="shared" si="4"/>
        <v>9.811289257008726E-6</v>
      </c>
      <c r="M26" s="43">
        <f t="shared" si="5"/>
        <v>0.26516997991913621</v>
      </c>
      <c r="N26" s="43">
        <f>AVERAGE(M26:M28)</f>
        <v>0.2630527289865971</v>
      </c>
    </row>
    <row r="27" spans="1:14" s="43" customFormat="1" x14ac:dyDescent="0.25">
      <c r="A27" s="43" t="s">
        <v>103</v>
      </c>
      <c r="B27" s="43">
        <v>3.5878000000000001</v>
      </c>
      <c r="C27" s="43">
        <v>4.6433999999999997</v>
      </c>
      <c r="D27" s="43">
        <v>3.5920000000000001</v>
      </c>
      <c r="E27" s="43">
        <v>0.50360000000000005</v>
      </c>
      <c r="F27" s="38"/>
      <c r="G27" s="43">
        <f>D27-B27</f>
        <v>4.1999999999999815E-3</v>
      </c>
      <c r="H27" s="43">
        <f>C27-B27-G27</f>
        <v>1.0513999999999997</v>
      </c>
      <c r="I27" s="43">
        <f>(H27*$F$3)/100</f>
        <v>5.0582853999999984E-4</v>
      </c>
      <c r="J27" s="43">
        <f>I27/$F$9</f>
        <v>5.7350174603174582E-6</v>
      </c>
      <c r="K27" s="43">
        <f>E27*J27/12</f>
        <v>2.4067956608465599E-7</v>
      </c>
      <c r="L27" s="43">
        <f>K27*$F$7</f>
        <v>1.1316753197300526E-5</v>
      </c>
      <c r="M27" s="43">
        <f>(L27/G27)*100</f>
        <v>0.26944650469763276</v>
      </c>
      <c r="N27" s="43">
        <f>STDEV(M26:M28)</f>
        <v>7.6746561448056503E-3</v>
      </c>
    </row>
    <row r="28" spans="1:14" s="43" customFormat="1" x14ac:dyDescent="0.25">
      <c r="A28" s="43" t="s">
        <v>104</v>
      </c>
      <c r="B28" s="43">
        <v>3.6120999999999999</v>
      </c>
      <c r="C28" s="43">
        <v>4.798</v>
      </c>
      <c r="D28" s="43">
        <v>3.6168999999999998</v>
      </c>
      <c r="E28" s="43">
        <v>0.48399999999999999</v>
      </c>
      <c r="F28" s="38"/>
      <c r="G28" s="43">
        <f>D28-B28</f>
        <v>4.7999999999999154E-3</v>
      </c>
      <c r="H28" s="43">
        <f>C28-B28-G28</f>
        <v>1.1811000000000003</v>
      </c>
      <c r="I28" s="43">
        <f>(H28*$F$3)/100</f>
        <v>5.6822721000000017E-4</v>
      </c>
      <c r="J28" s="43">
        <f>I28/$F$9</f>
        <v>6.4424853741496617E-6</v>
      </c>
      <c r="K28" s="43">
        <f>E28*J28/12</f>
        <v>2.5984691009070304E-7</v>
      </c>
      <c r="L28" s="43">
        <f>K28*$F$7</f>
        <v>1.2218001712464858E-5</v>
      </c>
      <c r="M28" s="43">
        <f>(L28/G28)*100</f>
        <v>0.25454170234302237</v>
      </c>
    </row>
    <row r="29" spans="1:14" s="42" customFormat="1" x14ac:dyDescent="0.25">
      <c r="A29" s="42" t="s">
        <v>105</v>
      </c>
      <c r="B29" s="42">
        <v>3.6009000000000002</v>
      </c>
      <c r="C29" s="42">
        <v>4.6045999999999996</v>
      </c>
      <c r="D29" s="42">
        <v>3.6048</v>
      </c>
      <c r="E29" s="42">
        <v>0.37359999999999999</v>
      </c>
      <c r="F29" s="38"/>
      <c r="G29" s="42">
        <f>D29-B29</f>
        <v>3.8999999999997925E-3</v>
      </c>
      <c r="H29" s="42">
        <f>C29-B29-G29</f>
        <v>0.99979999999999958</v>
      </c>
      <c r="I29" s="42">
        <f>(H29*$F$3)/100</f>
        <v>4.8100377999999979E-4</v>
      </c>
      <c r="J29" s="42">
        <f>I29/$F$9</f>
        <v>5.4535575963718793E-6</v>
      </c>
      <c r="K29" s="42">
        <f>E29*J29/12</f>
        <v>1.6978742650037783E-7</v>
      </c>
      <c r="L29" s="42">
        <f>K29*$F$7</f>
        <v>7.9834047940477666E-6</v>
      </c>
      <c r="M29" s="42">
        <f>(L29/G29)*100</f>
        <v>0.20470268702687672</v>
      </c>
      <c r="N29" s="42">
        <f>AVERAGE(M29:M31)</f>
        <v>0.19016372836195269</v>
      </c>
    </row>
    <row r="30" spans="1:14" s="42" customFormat="1" x14ac:dyDescent="0.25">
      <c r="A30" s="42" t="s">
        <v>106</v>
      </c>
      <c r="B30" s="42">
        <v>3.4969999999999999</v>
      </c>
      <c r="C30" s="42">
        <v>4.5194000000000001</v>
      </c>
      <c r="D30" s="42">
        <v>3.5011000000000001</v>
      </c>
      <c r="E30" s="42">
        <v>0.38030000000000003</v>
      </c>
      <c r="F30" s="38"/>
      <c r="G30" s="42">
        <f>D30-B30</f>
        <v>4.1000000000002146E-3</v>
      </c>
      <c r="H30" s="42">
        <f>C30-B30-G30</f>
        <v>1.0183</v>
      </c>
      <c r="I30" s="42">
        <f>(H30*$F$3)/100</f>
        <v>4.8990413000000001E-4</v>
      </c>
      <c r="J30" s="42">
        <f>I30/$F$9</f>
        <v>5.554468594104308E-6</v>
      </c>
      <c r="K30" s="42">
        <f>E30*J30/12</f>
        <v>1.7603036719482237E-7</v>
      </c>
      <c r="L30" s="42">
        <f>K30*$F$7</f>
        <v>8.276947865500548E-6</v>
      </c>
      <c r="M30" s="42">
        <f>(L30/G30)*100</f>
        <v>0.20187677720731986</v>
      </c>
      <c r="N30" s="42">
        <f>STDEV(M29:M31)</f>
        <v>2.2778770057168458E-2</v>
      </c>
    </row>
    <row r="31" spans="1:14" s="42" customFormat="1" x14ac:dyDescent="0.25">
      <c r="A31" s="42" t="s">
        <v>107</v>
      </c>
      <c r="B31" s="42">
        <v>3.5609999999999999</v>
      </c>
      <c r="C31" s="42">
        <v>4.1288999999999998</v>
      </c>
      <c r="D31" s="42">
        <v>3.5651000000000002</v>
      </c>
      <c r="E31" s="42">
        <v>0.55769999999999997</v>
      </c>
      <c r="F31" s="38"/>
      <c r="G31" s="42">
        <f>D31-B31</f>
        <v>4.1000000000002146E-3</v>
      </c>
      <c r="H31" s="42">
        <f>C31-B31-G31</f>
        <v>0.56379999999999963</v>
      </c>
      <c r="I31" s="42">
        <f>(H31*$F$3)/100</f>
        <v>2.7124417999999984E-4</v>
      </c>
      <c r="J31" s="42">
        <f>I31/$F$9</f>
        <v>3.0753308390022656E-6</v>
      </c>
      <c r="K31" s="42">
        <f>E31*J31/12</f>
        <v>1.4292600074263028E-7</v>
      </c>
      <c r="L31" s="42">
        <f>K31*$F$7</f>
        <v>6.7203805549184764E-6</v>
      </c>
      <c r="M31" s="42">
        <f>(L31/G31)*100</f>
        <v>0.16391172085166156</v>
      </c>
    </row>
  </sheetData>
  <phoneticPr fontId="5" type="noConversion"/>
  <pageMargins left="0.7" right="0.7" top="0.75" bottom="0.75" header="0.3" footer="0.3"/>
  <pageSetup paperSize="9" orientation="portrait" verticalDpi="0" r:id="rId1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A5A7B4-9BE5-4AB4-8DD5-BBC5A9E89359}">
  <dimension ref="A1:O31"/>
  <sheetViews>
    <sheetView tabSelected="1" workbookViewId="0">
      <selection activeCell="N5" sqref="N5"/>
    </sheetView>
  </sheetViews>
  <sheetFormatPr defaultRowHeight="15" x14ac:dyDescent="0.25"/>
  <cols>
    <col min="1" max="1" width="14.42578125" customWidth="1"/>
    <col min="2" max="2" width="14.5703125" customWidth="1"/>
    <col min="3" max="3" width="16.85546875" customWidth="1"/>
    <col min="4" max="4" width="13.5703125" customWidth="1"/>
    <col min="5" max="5" width="13" customWidth="1"/>
    <col min="6" max="6" width="19.42578125" bestFit="1" customWidth="1"/>
    <col min="15" max="15" width="12" bestFit="1" customWidth="1"/>
  </cols>
  <sheetData>
    <row r="1" spans="1:15" ht="22.5" customHeight="1" x14ac:dyDescent="0.25">
      <c r="A1" s="1" t="s">
        <v>2</v>
      </c>
      <c r="B1" s="2" t="s">
        <v>12</v>
      </c>
      <c r="C1" s="2" t="s">
        <v>1</v>
      </c>
      <c r="D1" s="2" t="s">
        <v>0</v>
      </c>
      <c r="E1" s="2" t="s">
        <v>7</v>
      </c>
      <c r="F1" s="3" t="s">
        <v>3</v>
      </c>
      <c r="G1" s="4" t="s">
        <v>4</v>
      </c>
      <c r="H1" s="4" t="s">
        <v>17</v>
      </c>
      <c r="I1" s="4" t="s">
        <v>5</v>
      </c>
      <c r="J1" s="4" t="s">
        <v>6</v>
      </c>
      <c r="K1" s="4" t="s">
        <v>8</v>
      </c>
      <c r="L1" s="4" t="s">
        <v>9</v>
      </c>
      <c r="M1" s="4" t="s">
        <v>10</v>
      </c>
      <c r="N1" s="19" t="s">
        <v>35</v>
      </c>
      <c r="O1" s="18"/>
    </row>
    <row r="2" spans="1:15" s="5" customFormat="1" x14ac:dyDescent="0.25">
      <c r="A2" s="5" t="s">
        <v>605</v>
      </c>
      <c r="B2" s="5">
        <v>3.4765000000000001</v>
      </c>
      <c r="C2" s="5">
        <v>4.8480999999999996</v>
      </c>
      <c r="D2" s="5">
        <v>3.4794</v>
      </c>
      <c r="E2" s="5">
        <v>0.4022</v>
      </c>
      <c r="F2" s="21" t="s">
        <v>16</v>
      </c>
      <c r="G2" s="5">
        <f>D2-B2</f>
        <v>2.8999999999999027E-3</v>
      </c>
      <c r="H2" s="5">
        <f>C2-B2-G2</f>
        <v>1.3686999999999996</v>
      </c>
      <c r="I2" s="6">
        <f>(H2*$F$3)/100</f>
        <v>1.0980759824199997E-3</v>
      </c>
      <c r="J2" s="6">
        <f>I2/$F$9</f>
        <v>1.2449841070521538E-5</v>
      </c>
      <c r="K2" s="6">
        <f>(E2*J2)/12</f>
        <v>4.1727717321364686E-7</v>
      </c>
      <c r="L2" s="6">
        <f>K2*$F$7</f>
        <v>1.9620372684505678E-5</v>
      </c>
      <c r="M2" s="44">
        <f>(L2/G2)*100</f>
        <v>0.67656457532780478</v>
      </c>
      <c r="N2" s="5">
        <f>AVERAGE(M2:M4)</f>
        <v>0.67344689075511932</v>
      </c>
    </row>
    <row r="3" spans="1:15" s="5" customFormat="1" x14ac:dyDescent="0.25">
      <c r="A3" s="5" t="s">
        <v>606</v>
      </c>
      <c r="B3" s="5">
        <v>3.5293999999999999</v>
      </c>
      <c r="C3" s="5">
        <v>4.8269000000000002</v>
      </c>
      <c r="D3" s="5">
        <v>3.5333000000000001</v>
      </c>
      <c r="E3" s="44">
        <v>0.6</v>
      </c>
      <c r="F3" s="22">
        <v>8.0227660000000006E-2</v>
      </c>
      <c r="G3" s="5">
        <f>D3-B3</f>
        <v>3.9000000000002366E-3</v>
      </c>
      <c r="H3" s="5">
        <f>C3-B3-G3</f>
        <v>1.2936000000000001</v>
      </c>
      <c r="I3" s="6">
        <f>(H3*$F$3)/100</f>
        <v>1.0378250097600001E-3</v>
      </c>
      <c r="J3" s="6">
        <f>I3/$F$9</f>
        <v>1.1766723466666668E-5</v>
      </c>
      <c r="K3" s="6">
        <f>(E3*J3)/12</f>
        <v>5.8833617333333338E-7</v>
      </c>
      <c r="L3" s="6">
        <f>K3*$F$7</f>
        <v>2.7663566870133336E-5</v>
      </c>
      <c r="M3" s="44">
        <f>(L3/G3)*100</f>
        <v>0.70932222743927331</v>
      </c>
      <c r="N3" s="5">
        <f>_xlfn.STDEV.P(M2:M4)</f>
        <v>3.0644278672276783E-2</v>
      </c>
    </row>
    <row r="4" spans="1:15" s="5" customFormat="1" x14ac:dyDescent="0.25">
      <c r="A4" s="5" t="s">
        <v>607</v>
      </c>
      <c r="B4" s="5">
        <v>3.5487000000000002</v>
      </c>
      <c r="C4" s="5">
        <v>4.7855999999999996</v>
      </c>
      <c r="D4" s="5">
        <v>3.5518000000000001</v>
      </c>
      <c r="E4" s="5">
        <v>0.44725999999999999</v>
      </c>
      <c r="F4" s="23"/>
      <c r="G4" s="5">
        <f>D4-B4</f>
        <v>3.0999999999998806E-3</v>
      </c>
      <c r="H4" s="5">
        <f>C4-B4-G4</f>
        <v>1.2337999999999996</v>
      </c>
      <c r="I4" s="6">
        <f>(H4*$F$3)/100</f>
        <v>9.8984886907999979E-4</v>
      </c>
      <c r="J4" s="6">
        <f>I4/$F$9</f>
        <v>1.1222776293424034E-5</v>
      </c>
      <c r="K4" s="6">
        <f>(E4*J4)/12</f>
        <v>4.1829157708306945E-7</v>
      </c>
      <c r="L4" s="6">
        <f>K4*$F$7</f>
        <v>1.9668069954445928E-5</v>
      </c>
      <c r="M4" s="44">
        <f>(L4/G4)*100</f>
        <v>0.6344538694982802</v>
      </c>
      <c r="N4" s="7"/>
    </row>
    <row r="5" spans="1:15" s="8" customFormat="1" x14ac:dyDescent="0.25">
      <c r="A5" s="8" t="s">
        <v>608</v>
      </c>
      <c r="B5" s="8">
        <v>3.5278</v>
      </c>
      <c r="C5" s="8">
        <v>4.8963000000000001</v>
      </c>
      <c r="D5" s="8">
        <v>3.5304000000000002</v>
      </c>
      <c r="E5" s="8">
        <v>5.8000000000000003E-2</v>
      </c>
      <c r="F5" s="24"/>
      <c r="G5" s="8">
        <f>D5-B5</f>
        <v>2.6000000000001577E-3</v>
      </c>
      <c r="H5" s="8">
        <f>C5-B5-G5</f>
        <v>1.3658999999999999</v>
      </c>
      <c r="I5" s="9">
        <f>(H5*$F$3)/100</f>
        <v>1.09582960794E-3</v>
      </c>
      <c r="J5" s="9">
        <f>I5/$F$9</f>
        <v>1.2424371972108842E-5</v>
      </c>
      <c r="K5" s="9">
        <f>E5*J5/12</f>
        <v>6.0051131198526072E-8</v>
      </c>
      <c r="L5" s="9">
        <f>K5*$F$7</f>
        <v>2.8236041889546962E-6</v>
      </c>
      <c r="M5" s="46">
        <f>(L5/G5)*100</f>
        <v>0.10860016111363557</v>
      </c>
      <c r="N5" s="8">
        <f>AVERAGE(M5:M7)</f>
        <v>0.10438182594163407</v>
      </c>
    </row>
    <row r="6" spans="1:15" s="8" customFormat="1" x14ac:dyDescent="0.25">
      <c r="A6" s="8" t="s">
        <v>609</v>
      </c>
      <c r="B6" s="8">
        <v>3.5562</v>
      </c>
      <c r="C6" s="8">
        <v>4.9233000000000002</v>
      </c>
      <c r="D6" s="8">
        <v>3.5585</v>
      </c>
      <c r="E6" s="8">
        <v>5.28E-2</v>
      </c>
      <c r="F6" s="23" t="s">
        <v>13</v>
      </c>
      <c r="G6" s="8">
        <f>D6-B6</f>
        <v>2.2999999999999687E-3</v>
      </c>
      <c r="H6" s="8">
        <f>C6-B6-G6</f>
        <v>1.3648000000000002</v>
      </c>
      <c r="I6" s="9">
        <f>(H6*$F$3)/100</f>
        <v>1.0949471036800003E-3</v>
      </c>
      <c r="J6" s="9">
        <f>I6/$F$9</f>
        <v>1.2414366254875286E-5</v>
      </c>
      <c r="K6" s="9">
        <f>E6*J6/12</f>
        <v>5.462321152145126E-8</v>
      </c>
      <c r="L6" s="9">
        <f>K6*$F$7</f>
        <v>2.5683834057386382E-6</v>
      </c>
      <c r="M6" s="46">
        <f>(L6/G6)*100</f>
        <v>0.11166884372776839</v>
      </c>
      <c r="N6" s="8">
        <f>_xlfn.STDEV.P(M5:M7)</f>
        <v>8.2314058444890887E-3</v>
      </c>
    </row>
    <row r="7" spans="1:15" s="8" customFormat="1" x14ac:dyDescent="0.25">
      <c r="A7" s="8" t="s">
        <v>610</v>
      </c>
      <c r="B7" s="8">
        <v>3.5583999999999998</v>
      </c>
      <c r="C7" s="8">
        <v>4.8761999999999999</v>
      </c>
      <c r="D7" s="8">
        <v>3.5611000000000002</v>
      </c>
      <c r="E7" s="8">
        <v>5.3499999999999999E-2</v>
      </c>
      <c r="F7" s="24">
        <v>47.02</v>
      </c>
      <c r="G7" s="8">
        <f>D7-B7</f>
        <v>2.7000000000003688E-3</v>
      </c>
      <c r="H7" s="8">
        <f>C7-B7-G7</f>
        <v>1.3150999999999997</v>
      </c>
      <c r="I7" s="9">
        <f>(H7*$F$3)/100</f>
        <v>1.0550739566599998E-3</v>
      </c>
      <c r="J7" s="9">
        <f>I7/$F$9</f>
        <v>1.1962289758049884E-5</v>
      </c>
      <c r="K7" s="9">
        <f>E7*J7/12</f>
        <v>5.3331875171305731E-8</v>
      </c>
      <c r="L7" s="9">
        <f>K7*$F$7</f>
        <v>2.5076647705547956E-6</v>
      </c>
      <c r="M7" s="46">
        <f>(L7/G7)*100</f>
        <v>9.2876472983498257E-2</v>
      </c>
    </row>
    <row r="8" spans="1:15" s="10" customFormat="1" x14ac:dyDescent="0.25">
      <c r="F8" s="23" t="s">
        <v>14</v>
      </c>
      <c r="G8" s="10">
        <f>D8-B8</f>
        <v>0</v>
      </c>
      <c r="H8" s="10">
        <f>C8-B8-G8</f>
        <v>0</v>
      </c>
      <c r="I8" s="11">
        <f>(H8*$F$3)/100</f>
        <v>0</v>
      </c>
      <c r="J8" s="11">
        <f>I8/$F$9</f>
        <v>0</v>
      </c>
      <c r="K8" s="11">
        <f>E8*J8/12</f>
        <v>0</v>
      </c>
      <c r="L8" s="11">
        <f>K8*$F$7</f>
        <v>0</v>
      </c>
      <c r="M8" s="11" t="e">
        <f>(L8/G8)*100</f>
        <v>#DIV/0!</v>
      </c>
      <c r="N8" s="45" t="e">
        <f>AVERAGE(M8:M10)</f>
        <v>#DIV/0!</v>
      </c>
    </row>
    <row r="9" spans="1:15" s="10" customFormat="1" x14ac:dyDescent="0.25">
      <c r="F9" s="25">
        <v>88.2</v>
      </c>
      <c r="G9" s="10">
        <f>D9-B9</f>
        <v>0</v>
      </c>
      <c r="H9" s="10">
        <f>C9-B9-G9</f>
        <v>0</v>
      </c>
      <c r="I9" s="11">
        <f>(H9*$F$3)/100</f>
        <v>0</v>
      </c>
      <c r="J9" s="11">
        <f>I9/$F$9</f>
        <v>0</v>
      </c>
      <c r="K9" s="11">
        <f>E9*J9/12</f>
        <v>0</v>
      </c>
      <c r="L9" s="11">
        <f>K9*$F$7</f>
        <v>0</v>
      </c>
      <c r="M9" s="11" t="e">
        <f>(L9/G9)*100</f>
        <v>#DIV/0!</v>
      </c>
      <c r="N9" s="26" t="e">
        <f>_xlfn.STDEV.P(M8:M10)</f>
        <v>#DIV/0!</v>
      </c>
    </row>
    <row r="10" spans="1:15" s="10" customFormat="1" x14ac:dyDescent="0.25">
      <c r="F10" s="23" t="s">
        <v>15</v>
      </c>
      <c r="G10" s="10">
        <f>D10-B10</f>
        <v>0</v>
      </c>
      <c r="H10" s="10">
        <f>C10-B10-G10</f>
        <v>0</v>
      </c>
      <c r="I10" s="11">
        <f>(H10*$F$3)/100</f>
        <v>0</v>
      </c>
      <c r="J10" s="11">
        <f>I10/$F$9</f>
        <v>0</v>
      </c>
      <c r="K10" s="11">
        <f>E10*J10/12</f>
        <v>0</v>
      </c>
      <c r="L10" s="11">
        <f>K10*$F$7</f>
        <v>0</v>
      </c>
      <c r="M10" s="11" t="e">
        <f>(L10/G10)*100</f>
        <v>#DIV/0!</v>
      </c>
    </row>
    <row r="11" spans="1:15" s="12" customFormat="1" x14ac:dyDescent="0.25">
      <c r="F11" s="22">
        <v>6.0220000000000003E+23</v>
      </c>
      <c r="G11" s="12">
        <f>D11-B11</f>
        <v>0</v>
      </c>
      <c r="H11" s="12">
        <f>C11-B11-G11</f>
        <v>0</v>
      </c>
      <c r="I11" s="13">
        <f>(H11*$F$3)/100</f>
        <v>0</v>
      </c>
      <c r="J11" s="13">
        <f>I11/$F$9</f>
        <v>0</v>
      </c>
      <c r="K11" s="13">
        <f>E11*J11/12</f>
        <v>0</v>
      </c>
      <c r="L11" s="13">
        <f>K11*$F$7</f>
        <v>0</v>
      </c>
      <c r="M11" s="13" t="e">
        <f>(L11/G11)*100</f>
        <v>#DIV/0!</v>
      </c>
      <c r="N11" s="12" t="e">
        <f>AVERAGE(M11:M13)</f>
        <v>#DIV/0!</v>
      </c>
    </row>
    <row r="12" spans="1:15" s="12" customFormat="1" x14ac:dyDescent="0.25">
      <c r="F12" s="24"/>
      <c r="G12" s="12">
        <f>D12-B12</f>
        <v>0</v>
      </c>
      <c r="H12" s="12">
        <f>C12-B12-G12</f>
        <v>0</v>
      </c>
      <c r="I12" s="13">
        <f>(H12*$F$3)/100</f>
        <v>0</v>
      </c>
      <c r="J12" s="13">
        <f>I12/$F$9</f>
        <v>0</v>
      </c>
      <c r="K12" s="13">
        <f>E12*J12/12</f>
        <v>0</v>
      </c>
      <c r="L12" s="13">
        <f>K12*$F$7</f>
        <v>0</v>
      </c>
      <c r="M12" s="13" t="e">
        <f>(L12/G12)*100</f>
        <v>#DIV/0!</v>
      </c>
      <c r="N12" s="12" t="e">
        <f>_xlfn.STDEV.P(M11:M13)</f>
        <v>#DIV/0!</v>
      </c>
    </row>
    <row r="13" spans="1:15" s="12" customFormat="1" x14ac:dyDescent="0.25">
      <c r="F13" s="24"/>
      <c r="G13" s="12">
        <f>D13-B13</f>
        <v>0</v>
      </c>
      <c r="H13" s="12">
        <f>C13-B13-G13</f>
        <v>0</v>
      </c>
      <c r="I13" s="13">
        <f>(H13*$F$3)/100</f>
        <v>0</v>
      </c>
      <c r="J13" s="13">
        <f>I13/$F$9</f>
        <v>0</v>
      </c>
      <c r="K13" s="13">
        <f>E13*J13/12</f>
        <v>0</v>
      </c>
      <c r="L13" s="13">
        <f>K13*$F$7</f>
        <v>0</v>
      </c>
      <c r="M13" s="13" t="e">
        <f>(L13/G13)*100</f>
        <v>#DIV/0!</v>
      </c>
    </row>
    <row r="14" spans="1:15" s="14" customFormat="1" x14ac:dyDescent="0.25">
      <c r="F14" s="24"/>
      <c r="G14" s="14">
        <f>D14-B14</f>
        <v>0</v>
      </c>
      <c r="H14" s="14">
        <f>C14-B14-G14</f>
        <v>0</v>
      </c>
      <c r="I14" s="15">
        <f>(H14*$F$3)/100</f>
        <v>0</v>
      </c>
      <c r="J14" s="15">
        <f>I14/$F$9</f>
        <v>0</v>
      </c>
      <c r="K14" s="15">
        <f>E14*J14/12</f>
        <v>0</v>
      </c>
      <c r="L14" s="15">
        <f>K14*$F$7</f>
        <v>0</v>
      </c>
      <c r="M14" s="15" t="e">
        <f>(L14/G14)*100</f>
        <v>#DIV/0!</v>
      </c>
      <c r="N14" s="14" t="e">
        <f>AVERAGE(M14:M16)</f>
        <v>#DIV/0!</v>
      </c>
    </row>
    <row r="15" spans="1:15" s="14" customFormat="1" x14ac:dyDescent="0.25">
      <c r="F15" s="24"/>
      <c r="G15" s="14">
        <f>D15-B15</f>
        <v>0</v>
      </c>
      <c r="H15" s="14">
        <f>C15-B15-G15</f>
        <v>0</v>
      </c>
      <c r="I15" s="15">
        <f>(H15*$F$3)/100</f>
        <v>0</v>
      </c>
      <c r="J15" s="15">
        <f>I15/$F$9</f>
        <v>0</v>
      </c>
      <c r="K15" s="15">
        <f>E15*J15/12</f>
        <v>0</v>
      </c>
      <c r="L15" s="15">
        <f>K15*$F$7</f>
        <v>0</v>
      </c>
      <c r="M15" s="15" t="e">
        <f>(L15/G15)*100</f>
        <v>#DIV/0!</v>
      </c>
      <c r="N15" s="14" t="e">
        <f>_xlfn.STDEV.P(M14:M16)</f>
        <v>#DIV/0!</v>
      </c>
    </row>
    <row r="16" spans="1:15" s="14" customFormat="1" x14ac:dyDescent="0.25">
      <c r="F16" s="24"/>
      <c r="G16" s="14">
        <f>D16-B16</f>
        <v>0</v>
      </c>
      <c r="H16" s="14">
        <f>C16-B16-G16</f>
        <v>0</v>
      </c>
      <c r="I16" s="15">
        <f>(H16*$F$3)/100</f>
        <v>0</v>
      </c>
      <c r="J16" s="15">
        <f>I16/$F$9</f>
        <v>0</v>
      </c>
      <c r="K16" s="15">
        <f>E16*J16/12</f>
        <v>0</v>
      </c>
      <c r="L16" s="15">
        <f>K16*$F$7</f>
        <v>0</v>
      </c>
      <c r="M16" s="15" t="e">
        <f>(L16/G16)*100</f>
        <v>#DIV/0!</v>
      </c>
    </row>
    <row r="17" spans="5:14" s="16" customFormat="1" x14ac:dyDescent="0.25">
      <c r="F17" s="24"/>
      <c r="G17" s="16">
        <f>D17-B17</f>
        <v>0</v>
      </c>
      <c r="H17" s="16">
        <f>C17-B17-G17</f>
        <v>0</v>
      </c>
      <c r="I17" s="17" t="b">
        <f>G17=(H17*$F$3)/100</f>
        <v>1</v>
      </c>
      <c r="J17" s="17">
        <f>I17/$F$9</f>
        <v>1.1337868480725623E-2</v>
      </c>
      <c r="K17" s="17">
        <f>E17*J17/12</f>
        <v>0</v>
      </c>
      <c r="L17" s="17">
        <f>K17*$F$7</f>
        <v>0</v>
      </c>
      <c r="M17" s="17" t="e">
        <f>(L17/G17)*100</f>
        <v>#DIV/0!</v>
      </c>
      <c r="N17" s="20" t="e">
        <f>AVERAGE(M17:M19)</f>
        <v>#DIV/0!</v>
      </c>
    </row>
    <row r="18" spans="5:14" s="16" customFormat="1" x14ac:dyDescent="0.25">
      <c r="F18" s="24"/>
      <c r="G18" s="16">
        <f>D18-B18</f>
        <v>0</v>
      </c>
      <c r="H18" s="16">
        <f>C18-B18-G18</f>
        <v>0</v>
      </c>
      <c r="I18" s="17">
        <f>(H18*$F$3)/100</f>
        <v>0</v>
      </c>
      <c r="J18" s="17">
        <f>I18/$F$9</f>
        <v>0</v>
      </c>
      <c r="K18" s="17">
        <f>E18*J18/12</f>
        <v>0</v>
      </c>
      <c r="L18" s="17">
        <f>K18*$F$7</f>
        <v>0</v>
      </c>
      <c r="M18" s="17" t="e">
        <f>(L18/G18)*100</f>
        <v>#DIV/0!</v>
      </c>
      <c r="N18" s="20" t="e">
        <f>_xlfn.STDEV.P(M17:M19)</f>
        <v>#DIV/0!</v>
      </c>
    </row>
    <row r="19" spans="5:14" s="16" customFormat="1" x14ac:dyDescent="0.25">
      <c r="E19" s="30"/>
      <c r="F19" s="38"/>
      <c r="G19" s="34">
        <f>D19-B19</f>
        <v>0</v>
      </c>
      <c r="H19" s="16">
        <f>C19-B19-G19</f>
        <v>0</v>
      </c>
      <c r="I19" s="17">
        <f>(H19*$F$3)/100</f>
        <v>0</v>
      </c>
      <c r="J19" s="17">
        <f>I19/$F$9</f>
        <v>0</v>
      </c>
      <c r="K19" s="17">
        <f>E19*J19/12</f>
        <v>0</v>
      </c>
      <c r="L19" s="17">
        <f>K19*$F$7</f>
        <v>0</v>
      </c>
      <c r="M19" s="17" t="e">
        <f>(L19/G19)*100</f>
        <v>#DIV/0!</v>
      </c>
    </row>
    <row r="20" spans="5:14" s="29" customFormat="1" x14ac:dyDescent="0.25">
      <c r="E20" s="31"/>
      <c r="F20" s="38"/>
      <c r="G20" s="35">
        <f>D20-B20</f>
        <v>0</v>
      </c>
      <c r="H20" s="29">
        <f>C20-B20-G20</f>
        <v>0</v>
      </c>
      <c r="I20" s="29">
        <f>(H20*$F$3)/100</f>
        <v>0</v>
      </c>
      <c r="J20" s="29">
        <f>I20/$F$9</f>
        <v>0</v>
      </c>
      <c r="K20" s="29">
        <f>E20*J20/12</f>
        <v>0</v>
      </c>
      <c r="L20" s="29">
        <f>K20*$F$7</f>
        <v>0</v>
      </c>
      <c r="M20" s="29" t="e">
        <f>(L20/G20)*100</f>
        <v>#DIV/0!</v>
      </c>
      <c r="N20" s="39" t="e">
        <f>AVERAGE(M20:M22)</f>
        <v>#DIV/0!</v>
      </c>
    </row>
    <row r="21" spans="5:14" s="29" customFormat="1" x14ac:dyDescent="0.25">
      <c r="E21" s="31"/>
      <c r="F21" s="38"/>
      <c r="G21" s="35">
        <f>D21-B21</f>
        <v>0</v>
      </c>
      <c r="H21" s="29">
        <f>C21-B21-G21</f>
        <v>0</v>
      </c>
      <c r="I21" s="29">
        <f>(H21*$F$3)/100</f>
        <v>0</v>
      </c>
      <c r="J21" s="29">
        <f>I21/$F$9</f>
        <v>0</v>
      </c>
      <c r="K21" s="29">
        <f>E21*J21/12</f>
        <v>0</v>
      </c>
      <c r="L21" s="29">
        <f>K21*$F$7</f>
        <v>0</v>
      </c>
      <c r="M21" s="29" t="e">
        <f>(L21/G21)*100</f>
        <v>#DIV/0!</v>
      </c>
      <c r="N21" s="39" t="e">
        <f>_xlfn.STDEV.P(M20:M22)</f>
        <v>#DIV/0!</v>
      </c>
    </row>
    <row r="22" spans="5:14" s="29" customFormat="1" x14ac:dyDescent="0.25">
      <c r="E22" s="31"/>
      <c r="F22" s="38"/>
      <c r="G22" s="35">
        <f>D22-B22</f>
        <v>0</v>
      </c>
      <c r="H22" s="29">
        <f>C22-B22-G22</f>
        <v>0</v>
      </c>
      <c r="I22" s="29">
        <f>(H22*$F$3)/100</f>
        <v>0</v>
      </c>
      <c r="J22" s="29">
        <f>I22/$F$9</f>
        <v>0</v>
      </c>
      <c r="K22" s="29">
        <f>E22*J22/12</f>
        <v>0</v>
      </c>
      <c r="L22" s="29">
        <f>K22*$F$7</f>
        <v>0</v>
      </c>
      <c r="M22" s="29" t="e">
        <f>(L22/G22)*100</f>
        <v>#DIV/0!</v>
      </c>
    </row>
    <row r="23" spans="5:14" s="27" customFormat="1" x14ac:dyDescent="0.25">
      <c r="E23" s="32"/>
      <c r="F23" s="38"/>
      <c r="G23" s="36">
        <f>D23-B23</f>
        <v>0</v>
      </c>
      <c r="H23" s="27">
        <f>C23-B23-G23</f>
        <v>0</v>
      </c>
      <c r="I23" s="27">
        <f>(H23*$F$3)/100</f>
        <v>0</v>
      </c>
      <c r="J23" s="27">
        <f>I23/$F$9</f>
        <v>0</v>
      </c>
      <c r="K23" s="27">
        <f>E23*J23/12</f>
        <v>0</v>
      </c>
      <c r="L23" s="27">
        <f>K23*$F$7</f>
        <v>0</v>
      </c>
      <c r="M23" s="27" t="e">
        <f>(L23/G23)*100</f>
        <v>#DIV/0!</v>
      </c>
      <c r="N23" s="40" t="e">
        <f>AVERAGE(M23:M25)</f>
        <v>#DIV/0!</v>
      </c>
    </row>
    <row r="24" spans="5:14" s="27" customFormat="1" x14ac:dyDescent="0.25">
      <c r="E24" s="32"/>
      <c r="F24" s="38"/>
      <c r="G24" s="36">
        <f>D24-B24</f>
        <v>0</v>
      </c>
      <c r="H24" s="27">
        <f>C24-B24-G24</f>
        <v>0</v>
      </c>
      <c r="I24" s="27">
        <f>(H24*$F$3)/100</f>
        <v>0</v>
      </c>
      <c r="J24" s="27">
        <f>I24/$F$9</f>
        <v>0</v>
      </c>
      <c r="K24" s="27">
        <f>E24*J24/12</f>
        <v>0</v>
      </c>
      <c r="L24" s="27">
        <f>K24*$F$7</f>
        <v>0</v>
      </c>
      <c r="M24" s="27" t="e">
        <f>(L24/G24)*100</f>
        <v>#DIV/0!</v>
      </c>
      <c r="N24" s="40" t="e">
        <f>_xlfn.STDEV.P(M23:M25)</f>
        <v>#DIV/0!</v>
      </c>
    </row>
    <row r="25" spans="5:14" s="27" customFormat="1" x14ac:dyDescent="0.25">
      <c r="E25" s="32"/>
      <c r="F25" s="38"/>
      <c r="G25" s="36">
        <f>D25-B25</f>
        <v>0</v>
      </c>
      <c r="H25" s="27">
        <f>C25-B25-G25</f>
        <v>0</v>
      </c>
      <c r="I25" s="27">
        <f>(H25*$F$3)/100</f>
        <v>0</v>
      </c>
      <c r="J25" s="27">
        <f>I25/$F$9</f>
        <v>0</v>
      </c>
      <c r="K25" s="27">
        <f>E25*J25/12</f>
        <v>0</v>
      </c>
      <c r="L25" s="27">
        <f>K25*$F$7</f>
        <v>0</v>
      </c>
      <c r="M25" s="27" t="e">
        <f>(L25/G25)*100</f>
        <v>#DIV/0!</v>
      </c>
    </row>
    <row r="26" spans="5:14" s="43" customFormat="1" x14ac:dyDescent="0.25">
      <c r="F26" s="38"/>
      <c r="G26" s="43">
        <f>D26-B26</f>
        <v>0</v>
      </c>
      <c r="H26" s="43">
        <f>C26-B26-G26</f>
        <v>0</v>
      </c>
      <c r="I26" s="43">
        <f>(H26*$F$3)/100</f>
        <v>0</v>
      </c>
      <c r="J26" s="43">
        <f>I26/$F$9</f>
        <v>0</v>
      </c>
      <c r="K26" s="43">
        <f>E26*J26/12</f>
        <v>0</v>
      </c>
      <c r="L26" s="43">
        <f>K26*$F$7</f>
        <v>0</v>
      </c>
      <c r="M26" s="43" t="e">
        <f>(L26/G26)*100</f>
        <v>#DIV/0!</v>
      </c>
      <c r="N26" s="43" t="e">
        <f>AVERAGE(M26:M28)</f>
        <v>#DIV/0!</v>
      </c>
    </row>
    <row r="27" spans="5:14" s="43" customFormat="1" x14ac:dyDescent="0.25">
      <c r="F27" s="38"/>
      <c r="G27" s="43">
        <f>D27-B27</f>
        <v>0</v>
      </c>
      <c r="H27" s="43">
        <f>C27-B27-G27</f>
        <v>0</v>
      </c>
      <c r="I27" s="43">
        <f>(H27*$F$3)/100</f>
        <v>0</v>
      </c>
      <c r="J27" s="43">
        <f>I27/$F$9</f>
        <v>0</v>
      </c>
      <c r="K27" s="43">
        <f>E27*J27/12</f>
        <v>0</v>
      </c>
      <c r="L27" s="43">
        <f>K27*$F$7</f>
        <v>0</v>
      </c>
      <c r="M27" s="43" t="e">
        <f>(L27/G27)*100</f>
        <v>#DIV/0!</v>
      </c>
      <c r="N27" s="43" t="e">
        <f>STDEV(M26:M28)</f>
        <v>#DIV/0!</v>
      </c>
    </row>
    <row r="28" spans="5:14" s="43" customFormat="1" x14ac:dyDescent="0.25">
      <c r="F28" s="38"/>
      <c r="G28" s="43">
        <f>D28-B28</f>
        <v>0</v>
      </c>
      <c r="H28" s="43">
        <f>C28-B28-G28</f>
        <v>0</v>
      </c>
      <c r="I28" s="43">
        <f>(H28*$F$3)/100</f>
        <v>0</v>
      </c>
      <c r="J28" s="43">
        <f>I28/$F$9</f>
        <v>0</v>
      </c>
      <c r="K28" s="43">
        <f>E28*J28/12</f>
        <v>0</v>
      </c>
      <c r="L28" s="43">
        <f>K28*$F$7</f>
        <v>0</v>
      </c>
      <c r="M28" s="43" t="e">
        <f>(L28/G28)*100</f>
        <v>#DIV/0!</v>
      </c>
    </row>
    <row r="29" spans="5:14" s="42" customFormat="1" x14ac:dyDescent="0.25">
      <c r="F29" s="38"/>
      <c r="G29" s="42">
        <f>D29-B29</f>
        <v>0</v>
      </c>
      <c r="H29" s="42">
        <f>C29-B29-G29</f>
        <v>0</v>
      </c>
      <c r="I29" s="42">
        <f>(H29*$F$3)/100</f>
        <v>0</v>
      </c>
      <c r="J29" s="42">
        <f>I29/$F$9</f>
        <v>0</v>
      </c>
      <c r="K29" s="42">
        <f>E29*J29/12</f>
        <v>0</v>
      </c>
      <c r="L29" s="42">
        <f>K29*$F$7</f>
        <v>0</v>
      </c>
      <c r="M29" s="42" t="e">
        <f>(L29/G29)*100</f>
        <v>#DIV/0!</v>
      </c>
      <c r="N29" s="42" t="e">
        <f>AVERAGE(M29:M31)</f>
        <v>#DIV/0!</v>
      </c>
    </row>
    <row r="30" spans="5:14" s="42" customFormat="1" x14ac:dyDescent="0.25">
      <c r="F30" s="38"/>
      <c r="G30" s="42">
        <f>D30-B30</f>
        <v>0</v>
      </c>
      <c r="H30" s="42">
        <f>C30-B30-G30</f>
        <v>0</v>
      </c>
      <c r="I30" s="42">
        <f>(H30*$F$3)/100</f>
        <v>0</v>
      </c>
      <c r="J30" s="42">
        <f>I30/$F$9</f>
        <v>0</v>
      </c>
      <c r="K30" s="42">
        <f>E30*J30/12</f>
        <v>0</v>
      </c>
      <c r="L30" s="42">
        <f>K30*$F$7</f>
        <v>0</v>
      </c>
      <c r="M30" s="42" t="e">
        <f>(L30/G30)*100</f>
        <v>#DIV/0!</v>
      </c>
      <c r="N30" s="42" t="e">
        <f>STDEV(M29:M31)</f>
        <v>#DIV/0!</v>
      </c>
    </row>
    <row r="31" spans="5:14" s="42" customFormat="1" x14ac:dyDescent="0.25">
      <c r="F31" s="38"/>
      <c r="G31" s="42">
        <f>D31-B31</f>
        <v>0</v>
      </c>
      <c r="H31" s="42">
        <f>C31-B31-G31</f>
        <v>0</v>
      </c>
      <c r="I31" s="42">
        <f>(H31*$F$3)/100</f>
        <v>0</v>
      </c>
      <c r="J31" s="42">
        <f>I31/$F$9</f>
        <v>0</v>
      </c>
      <c r="K31" s="42">
        <f>E31*J31/12</f>
        <v>0</v>
      </c>
      <c r="L31" s="42">
        <f>K31*$F$7</f>
        <v>0</v>
      </c>
      <c r="M31" s="42" t="e">
        <f>(L31/G31)*100</f>
        <v>#DIV/0!</v>
      </c>
    </row>
  </sheetData>
  <phoneticPr fontId="5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65D6CB-DB3D-4828-B64B-765EC9C30FCA}">
  <dimension ref="A1"/>
  <sheetViews>
    <sheetView workbookViewId="0">
      <selection sqref="A1:XFD1048576"/>
    </sheetView>
  </sheetViews>
  <sheetFormatPr defaultRowHeight="15" x14ac:dyDescent="0.25"/>
  <sheetData/>
  <pageMargins left="0.7" right="0.7" top="0.75" bottom="0.75" header="0.3" footer="0.3"/>
  <pageSetup paperSize="9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698E38-8D14-4663-8BBE-35D097F655C7}">
  <dimension ref="A1:O19"/>
  <sheetViews>
    <sheetView zoomScale="120" zoomScaleNormal="120" workbookViewId="0">
      <pane xSplit="1" topLeftCell="E1" activePane="topRight" state="frozen"/>
      <selection pane="topRight" sqref="A1:XFD1048576"/>
    </sheetView>
  </sheetViews>
  <sheetFormatPr defaultRowHeight="15" x14ac:dyDescent="0.25"/>
  <cols>
    <col min="1" max="1" width="18.42578125" customWidth="1"/>
    <col min="2" max="2" width="18" customWidth="1"/>
    <col min="3" max="3" width="20.28515625" customWidth="1"/>
    <col min="4" max="4" width="17" customWidth="1"/>
    <col min="5" max="5" width="15.85546875" customWidth="1"/>
    <col min="6" max="6" width="21.5703125" customWidth="1"/>
    <col min="7" max="7" width="12.42578125" customWidth="1"/>
    <col min="8" max="8" width="22" customWidth="1"/>
    <col min="11" max="11" width="19.28515625" customWidth="1"/>
    <col min="12" max="12" width="19.140625" customWidth="1"/>
    <col min="13" max="13" width="25.7109375" customWidth="1"/>
    <col min="14" max="14" width="17.85546875" customWidth="1"/>
  </cols>
  <sheetData>
    <row r="1" spans="1:15" ht="22.5" customHeight="1" x14ac:dyDescent="0.25">
      <c r="A1" s="1" t="s">
        <v>2</v>
      </c>
      <c r="B1" s="2" t="s">
        <v>12</v>
      </c>
      <c r="C1" s="2" t="s">
        <v>1</v>
      </c>
      <c r="D1" s="2" t="s">
        <v>0</v>
      </c>
      <c r="E1" s="2" t="s">
        <v>7</v>
      </c>
      <c r="F1" s="3" t="s">
        <v>3</v>
      </c>
      <c r="G1" s="4" t="s">
        <v>4</v>
      </c>
      <c r="H1" s="4" t="s">
        <v>17</v>
      </c>
      <c r="I1" s="4" t="s">
        <v>5</v>
      </c>
      <c r="J1" s="4" t="s">
        <v>6</v>
      </c>
      <c r="K1" s="4" t="s">
        <v>8</v>
      </c>
      <c r="L1" s="4" t="s">
        <v>9</v>
      </c>
      <c r="M1" s="4" t="s">
        <v>10</v>
      </c>
      <c r="N1" s="19" t="s">
        <v>35</v>
      </c>
      <c r="O1" s="18"/>
    </row>
    <row r="2" spans="1:15" s="5" customFormat="1" x14ac:dyDescent="0.25">
      <c r="A2" s="5" t="s">
        <v>108</v>
      </c>
      <c r="B2" s="5">
        <v>3.6078999999999999</v>
      </c>
      <c r="C2" s="5">
        <v>4.7969999999999997</v>
      </c>
      <c r="D2" s="5">
        <v>3.6131000000000002</v>
      </c>
      <c r="E2" s="5">
        <v>0.59799999999999998</v>
      </c>
      <c r="F2" s="21" t="s">
        <v>16</v>
      </c>
      <c r="G2" s="5">
        <f>D2-B2</f>
        <v>5.2000000000003155E-3</v>
      </c>
      <c r="H2" s="5">
        <f>C2-B2-G2</f>
        <v>1.1838999999999995</v>
      </c>
      <c r="I2" s="6">
        <f>(H2*$F$3)/100</f>
        <v>3.9808637499999988E-4</v>
      </c>
      <c r="J2" s="6">
        <f>I2/$F$9</f>
        <v>4.5134509637188194E-6</v>
      </c>
      <c r="K2" s="6">
        <f>E2*J2/12</f>
        <v>2.2492030635865451E-7</v>
      </c>
      <c r="L2" s="6">
        <f>K2*$F$7</f>
        <v>1.0575752804983936E-5</v>
      </c>
      <c r="M2" s="6">
        <f>(L2/G2)*100</f>
        <v>0.20337986163429414</v>
      </c>
      <c r="N2" s="5">
        <f>AVERAGE(M2:M4)</f>
        <v>0.20433268473469091</v>
      </c>
    </row>
    <row r="3" spans="1:15" s="5" customFormat="1" x14ac:dyDescent="0.25">
      <c r="A3" s="5" t="s">
        <v>109</v>
      </c>
      <c r="B3" s="5">
        <v>3.5729000000000002</v>
      </c>
      <c r="C3" s="5">
        <v>4.5541999999999998</v>
      </c>
      <c r="D3" s="5">
        <v>3.5785</v>
      </c>
      <c r="E3" s="5">
        <v>0.75049999999999994</v>
      </c>
      <c r="F3" s="22">
        <v>3.3625000000000002E-2</v>
      </c>
      <c r="G3" s="5">
        <f t="shared" ref="G3:G19" si="0">D3-B3</f>
        <v>5.5999999999998273E-3</v>
      </c>
      <c r="H3" s="5">
        <f t="shared" ref="H3:H19" si="1">C3-B3-G3</f>
        <v>0.97569999999999979</v>
      </c>
      <c r="I3" s="6">
        <f t="shared" ref="I3:I19" si="2">(H3*$F$3)/100</f>
        <v>3.2807912499999994E-4</v>
      </c>
      <c r="J3" s="6">
        <f t="shared" ref="J3:J19" si="3">I3/$F$9</f>
        <v>3.719717970521541E-6</v>
      </c>
      <c r="K3" s="6">
        <f t="shared" ref="K3:K19" si="4">E3*J3/12</f>
        <v>2.3263736140636801E-7</v>
      </c>
      <c r="L3" s="6">
        <f t="shared" ref="L3:L19" si="5">K3*$F$7</f>
        <v>1.0938608733327425E-5</v>
      </c>
      <c r="M3" s="6">
        <f t="shared" ref="M3:M19" si="6">(L3/G3)*100</f>
        <v>0.19533229880942432</v>
      </c>
      <c r="N3" s="5">
        <f>_xlfn.STDEV.P(M2:M4)</f>
        <v>7.7670498168638091E-3</v>
      </c>
    </row>
    <row r="4" spans="1:15" s="5" customFormat="1" x14ac:dyDescent="0.25">
      <c r="A4" s="5" t="s">
        <v>110</v>
      </c>
      <c r="B4" s="5">
        <v>3.5628000000000002</v>
      </c>
      <c r="C4" s="5">
        <v>4.6837</v>
      </c>
      <c r="D4" s="5">
        <v>3.5680999999999998</v>
      </c>
      <c r="E4" s="5">
        <v>0.68149999999999999</v>
      </c>
      <c r="F4" s="23"/>
      <c r="G4" s="5">
        <f t="shared" si="0"/>
        <v>5.2999999999996383E-3</v>
      </c>
      <c r="H4" s="5">
        <f t="shared" si="1"/>
        <v>1.1156000000000001</v>
      </c>
      <c r="I4" s="6">
        <f t="shared" si="2"/>
        <v>3.7512050000000006E-4</v>
      </c>
      <c r="J4" s="6">
        <f t="shared" si="3"/>
        <v>4.2530668934240366E-6</v>
      </c>
      <c r="K4" s="6">
        <f t="shared" si="4"/>
        <v>2.415387573223734E-7</v>
      </c>
      <c r="L4" s="6">
        <f t="shared" si="5"/>
        <v>1.1357152369297999E-5</v>
      </c>
      <c r="M4" s="6">
        <f t="shared" si="6"/>
        <v>0.21428589376035423</v>
      </c>
      <c r="N4" s="7"/>
    </row>
    <row r="5" spans="1:15" s="8" customFormat="1" x14ac:dyDescent="0.25">
      <c r="A5" s="8" t="s">
        <v>111</v>
      </c>
      <c r="B5" s="8">
        <v>3.5819999999999999</v>
      </c>
      <c r="C5" s="8">
        <v>4.5411999999999999</v>
      </c>
      <c r="D5" s="8">
        <v>3.5868000000000002</v>
      </c>
      <c r="E5" s="8">
        <v>0.19470000000000001</v>
      </c>
      <c r="F5" s="24"/>
      <c r="G5" s="8">
        <f t="shared" si="0"/>
        <v>4.8000000000003595E-3</v>
      </c>
      <c r="H5" s="8">
        <f t="shared" si="1"/>
        <v>0.95439999999999969</v>
      </c>
      <c r="I5" s="9">
        <f t="shared" si="2"/>
        <v>3.2091699999999994E-4</v>
      </c>
      <c r="J5" s="9">
        <f t="shared" si="3"/>
        <v>3.6385147392290239E-6</v>
      </c>
      <c r="K5" s="9">
        <f t="shared" si="4"/>
        <v>5.9034901643990921E-8</v>
      </c>
      <c r="L5" s="9">
        <f t="shared" si="5"/>
        <v>2.7758210753004532E-6</v>
      </c>
      <c r="M5" s="9">
        <f t="shared" si="6"/>
        <v>5.7829605735421778E-2</v>
      </c>
      <c r="N5" s="8">
        <f>AVERAGE(M5:M7)</f>
        <v>7.4568539161694675E-2</v>
      </c>
    </row>
    <row r="6" spans="1:15" s="8" customFormat="1" x14ac:dyDescent="0.25">
      <c r="A6" s="8" t="s">
        <v>112</v>
      </c>
      <c r="B6" s="8">
        <v>3.5440999999999998</v>
      </c>
      <c r="C6" s="8">
        <v>5.0762</v>
      </c>
      <c r="D6" s="8">
        <v>3.5491000000000001</v>
      </c>
      <c r="E6" s="8">
        <v>0.17330000000000001</v>
      </c>
      <c r="F6" s="23" t="s">
        <v>13</v>
      </c>
      <c r="G6" s="8">
        <f t="shared" si="0"/>
        <v>5.0000000000003375E-3</v>
      </c>
      <c r="H6" s="8">
        <f t="shared" si="1"/>
        <v>1.5270999999999999</v>
      </c>
      <c r="I6" s="9">
        <f t="shared" si="2"/>
        <v>5.1348737499999999E-4</v>
      </c>
      <c r="J6" s="9">
        <f t="shared" si="3"/>
        <v>5.821852324263038E-6</v>
      </c>
      <c r="K6" s="9">
        <f t="shared" si="4"/>
        <v>8.4077250649565386E-8</v>
      </c>
      <c r="L6" s="9">
        <f t="shared" si="5"/>
        <v>3.9533123255425649E-6</v>
      </c>
      <c r="M6" s="9">
        <f t="shared" si="6"/>
        <v>7.9066246510845956E-2</v>
      </c>
      <c r="N6" s="8">
        <f>_xlfn.STDEV.P(M5:M7)</f>
        <v>1.2251107154307966E-2</v>
      </c>
    </row>
    <row r="7" spans="1:15" s="8" customFormat="1" x14ac:dyDescent="0.25">
      <c r="A7" s="8" t="s">
        <v>113</v>
      </c>
      <c r="B7" s="8">
        <v>3.5878999999999999</v>
      </c>
      <c r="C7" s="8">
        <v>4.5721999999999996</v>
      </c>
      <c r="D7" s="8">
        <v>3.5924</v>
      </c>
      <c r="E7" s="8">
        <v>0.26690000000000003</v>
      </c>
      <c r="F7" s="24">
        <v>47.02</v>
      </c>
      <c r="G7" s="8">
        <f t="shared" si="0"/>
        <v>4.5000000000001705E-3</v>
      </c>
      <c r="H7" s="8">
        <f t="shared" si="1"/>
        <v>0.97979999999999956</v>
      </c>
      <c r="I7" s="9">
        <f t="shared" si="2"/>
        <v>3.2945774999999989E-4</v>
      </c>
      <c r="J7" s="9">
        <f t="shared" si="3"/>
        <v>3.7353486394557808E-6</v>
      </c>
      <c r="K7" s="9">
        <f t="shared" si="4"/>
        <v>8.3080379322562334E-8</v>
      </c>
      <c r="L7" s="9">
        <f t="shared" si="5"/>
        <v>3.906439435746881E-6</v>
      </c>
      <c r="M7" s="9">
        <f t="shared" si="6"/>
        <v>8.6809765238816283E-2</v>
      </c>
    </row>
    <row r="8" spans="1:15" s="10" customFormat="1" x14ac:dyDescent="0.25">
      <c r="A8" s="10" t="s">
        <v>114</v>
      </c>
      <c r="B8" s="10">
        <v>3.5895000000000001</v>
      </c>
      <c r="C8" s="10">
        <v>4.7263999999999999</v>
      </c>
      <c r="D8" s="10">
        <v>3.5935000000000001</v>
      </c>
      <c r="E8" s="10">
        <v>9.5999999999999992E-3</v>
      </c>
      <c r="F8" s="23" t="s">
        <v>14</v>
      </c>
      <c r="G8" s="10">
        <f t="shared" si="0"/>
        <v>4.0000000000000036E-3</v>
      </c>
      <c r="H8" s="10">
        <f t="shared" si="1"/>
        <v>1.1328999999999998</v>
      </c>
      <c r="I8" s="11">
        <f t="shared" si="2"/>
        <v>3.8093762499999997E-4</v>
      </c>
      <c r="J8" s="11">
        <f t="shared" si="3"/>
        <v>4.3190206916099766E-6</v>
      </c>
      <c r="K8" s="11">
        <f t="shared" si="4"/>
        <v>3.455216553287981E-9</v>
      </c>
      <c r="L8" s="11">
        <f t="shared" si="5"/>
        <v>1.6246428233560087E-7</v>
      </c>
      <c r="M8" s="11">
        <f t="shared" si="6"/>
        <v>4.0616070583900177E-3</v>
      </c>
      <c r="N8" s="5">
        <f>AVERAGE(M8:M10)</f>
        <v>1.3706479802044147E-2</v>
      </c>
    </row>
    <row r="9" spans="1:15" s="10" customFormat="1" x14ac:dyDescent="0.25">
      <c r="A9" s="10" t="s">
        <v>115</v>
      </c>
      <c r="B9" s="10">
        <v>3.5592000000000001</v>
      </c>
      <c r="C9" s="10">
        <v>4.8044000000000002</v>
      </c>
      <c r="D9" s="10">
        <v>3.5638999999999998</v>
      </c>
      <c r="E9" s="10">
        <v>4.0099999999999997E-2</v>
      </c>
      <c r="F9" s="25">
        <v>88.2</v>
      </c>
      <c r="G9" s="10">
        <f t="shared" si="0"/>
        <v>4.6999999999997044E-3</v>
      </c>
      <c r="H9" s="10">
        <f t="shared" si="1"/>
        <v>1.2405000000000004</v>
      </c>
      <c r="I9" s="11">
        <f t="shared" si="2"/>
        <v>4.1711812500000016E-4</v>
      </c>
      <c r="J9" s="11">
        <f t="shared" si="3"/>
        <v>4.7292304421768728E-6</v>
      </c>
      <c r="K9" s="11">
        <f t="shared" si="4"/>
        <v>1.5803511727607717E-8</v>
      </c>
      <c r="L9" s="11">
        <f t="shared" si="5"/>
        <v>7.4308112143211497E-7</v>
      </c>
      <c r="M9" s="11">
        <f t="shared" si="6"/>
        <v>1.5810236626216206E-2</v>
      </c>
      <c r="N9" s="5">
        <f>_xlfn.STDEV.P(M8:M10)</f>
        <v>7.1721171287981418E-3</v>
      </c>
    </row>
    <row r="10" spans="1:15" s="10" customFormat="1" x14ac:dyDescent="0.25">
      <c r="A10" s="10" t="s">
        <v>116</v>
      </c>
      <c r="B10" s="10">
        <v>3.5943999999999998</v>
      </c>
      <c r="C10" s="10">
        <v>5.1326000000000001</v>
      </c>
      <c r="D10" s="10">
        <v>3.5966999999999998</v>
      </c>
      <c r="E10" s="10">
        <v>2.1299999999999999E-2</v>
      </c>
      <c r="F10" s="23" t="s">
        <v>15</v>
      </c>
      <c r="G10" s="10">
        <f t="shared" si="0"/>
        <v>2.2999999999999687E-3</v>
      </c>
      <c r="H10" s="10">
        <f t="shared" si="1"/>
        <v>1.5359000000000003</v>
      </c>
      <c r="I10" s="11">
        <f t="shared" si="2"/>
        <v>5.1644637500000018E-4</v>
      </c>
      <c r="J10" s="11">
        <f t="shared" si="3"/>
        <v>5.8554010770975073E-6</v>
      </c>
      <c r="K10" s="11">
        <f t="shared" si="4"/>
        <v>1.0393336911848074E-8</v>
      </c>
      <c r="L10" s="11">
        <f t="shared" si="5"/>
        <v>4.8869470159509647E-7</v>
      </c>
      <c r="M10" s="11">
        <f t="shared" si="6"/>
        <v>2.1247595721526222E-2</v>
      </c>
    </row>
    <row r="11" spans="1:15" s="12" customFormat="1" x14ac:dyDescent="0.25">
      <c r="A11" s="12" t="s">
        <v>117</v>
      </c>
      <c r="B11" s="12">
        <v>3.5948000000000002</v>
      </c>
      <c r="C11" s="12">
        <v>4.7232000000000003</v>
      </c>
      <c r="D11" s="12">
        <v>3.5994000000000002</v>
      </c>
      <c r="E11" s="12">
        <v>0.27550000000000002</v>
      </c>
      <c r="F11" s="22">
        <v>6.0220000000000003E+23</v>
      </c>
      <c r="G11" s="12">
        <f t="shared" si="0"/>
        <v>4.5999999999999375E-3</v>
      </c>
      <c r="H11" s="12">
        <f t="shared" si="1"/>
        <v>1.1238000000000001</v>
      </c>
      <c r="I11" s="13">
        <f t="shared" si="2"/>
        <v>3.7787775000000008E-4</v>
      </c>
      <c r="J11" s="13">
        <f t="shared" si="3"/>
        <v>4.284328231292518E-6</v>
      </c>
      <c r="K11" s="13">
        <f t="shared" si="4"/>
        <v>9.8361035643424065E-8</v>
      </c>
      <c r="L11" s="13">
        <f t="shared" si="5"/>
        <v>4.6249358959537996E-6</v>
      </c>
      <c r="M11" s="13">
        <f t="shared" si="6"/>
        <v>0.10054208469464918</v>
      </c>
      <c r="N11" s="12">
        <f>AVERAGE(M11:M13)</f>
        <v>0.10890115041053511</v>
      </c>
    </row>
    <row r="12" spans="1:15" s="12" customFormat="1" x14ac:dyDescent="0.25">
      <c r="A12" s="12" t="s">
        <v>118</v>
      </c>
      <c r="B12" s="12">
        <v>3.5935000000000001</v>
      </c>
      <c r="C12" s="12">
        <v>4.6558999999999999</v>
      </c>
      <c r="D12" s="12">
        <v>3.5981999999999998</v>
      </c>
      <c r="E12" s="12">
        <v>0.30559999999999998</v>
      </c>
      <c r="F12" s="24"/>
      <c r="G12" s="12">
        <f t="shared" si="0"/>
        <v>4.6999999999997044E-3</v>
      </c>
      <c r="H12" s="12">
        <f t="shared" si="1"/>
        <v>1.0577000000000001</v>
      </c>
      <c r="I12" s="13">
        <f t="shared" si="2"/>
        <v>3.5565162500000006E-4</v>
      </c>
      <c r="J12" s="13">
        <f t="shared" si="3"/>
        <v>4.0323313492063495E-6</v>
      </c>
      <c r="K12" s="13">
        <f t="shared" si="4"/>
        <v>1.0269003835978837E-7</v>
      </c>
      <c r="L12" s="13">
        <f t="shared" si="5"/>
        <v>4.8284856036772494E-6</v>
      </c>
      <c r="M12" s="13">
        <f t="shared" si="6"/>
        <v>0.10273373624845857</v>
      </c>
      <c r="N12" s="12">
        <f>_xlfn.STDEV.P(M11:M13)</f>
        <v>1.0310667529860042E-2</v>
      </c>
    </row>
    <row r="13" spans="1:15" s="12" customFormat="1" x14ac:dyDescent="0.25">
      <c r="A13" s="12" t="s">
        <v>119</v>
      </c>
      <c r="B13" s="12">
        <v>3.5387</v>
      </c>
      <c r="C13" s="12">
        <v>4.7046999999999999</v>
      </c>
      <c r="D13" s="12">
        <v>3.5428999999999999</v>
      </c>
      <c r="E13" s="12">
        <v>0.29870000000000002</v>
      </c>
      <c r="F13" s="24"/>
      <c r="G13" s="12">
        <f t="shared" si="0"/>
        <v>4.1999999999999815E-3</v>
      </c>
      <c r="H13" s="12">
        <f t="shared" si="1"/>
        <v>1.1617999999999999</v>
      </c>
      <c r="I13" s="13">
        <f t="shared" si="2"/>
        <v>3.9065525000000004E-4</v>
      </c>
      <c r="J13" s="13">
        <f t="shared" si="3"/>
        <v>4.4291978458049892E-6</v>
      </c>
      <c r="K13" s="13">
        <f t="shared" si="4"/>
        <v>1.1025011637849586E-7</v>
      </c>
      <c r="L13" s="13">
        <f t="shared" si="5"/>
        <v>5.1839604721168757E-6</v>
      </c>
      <c r="M13" s="13">
        <f t="shared" si="6"/>
        <v>0.12342763028849758</v>
      </c>
    </row>
    <row r="14" spans="1:15" s="14" customFormat="1" x14ac:dyDescent="0.25">
      <c r="A14" s="14" t="s">
        <v>120</v>
      </c>
      <c r="B14" s="14">
        <v>3.5653999999999999</v>
      </c>
      <c r="C14" s="14">
        <v>4.6657999999999999</v>
      </c>
      <c r="D14" s="14">
        <v>3.5670999999999999</v>
      </c>
      <c r="E14" s="14">
        <v>0.15090000000000001</v>
      </c>
      <c r="F14" s="24"/>
      <c r="G14" s="14">
        <f t="shared" si="0"/>
        <v>1.7000000000000348E-3</v>
      </c>
      <c r="H14" s="14">
        <f t="shared" si="1"/>
        <v>1.0987</v>
      </c>
      <c r="I14" s="15">
        <f t="shared" si="2"/>
        <v>3.6943787500000005E-4</v>
      </c>
      <c r="J14" s="15">
        <f t="shared" si="3"/>
        <v>4.188638038548753E-6</v>
      </c>
      <c r="K14" s="15">
        <f t="shared" si="4"/>
        <v>5.267212333475057E-8</v>
      </c>
      <c r="L14" s="15">
        <f t="shared" si="5"/>
        <v>2.4766432391999722E-6</v>
      </c>
      <c r="M14" s="15">
        <f t="shared" si="6"/>
        <v>0.14568489642352478</v>
      </c>
      <c r="N14" s="14">
        <f>AVERAGE(M14:M16)</f>
        <v>0.12947512171451075</v>
      </c>
    </row>
    <row r="15" spans="1:15" s="14" customFormat="1" x14ac:dyDescent="0.25">
      <c r="A15" s="14" t="s">
        <v>121</v>
      </c>
      <c r="B15" s="14">
        <v>3.5969000000000002</v>
      </c>
      <c r="C15" s="14">
        <v>4.6936</v>
      </c>
      <c r="D15" s="14">
        <v>3.5996999999999999</v>
      </c>
      <c r="E15" s="14">
        <v>0.2374</v>
      </c>
      <c r="F15" s="24"/>
      <c r="G15" s="14">
        <f t="shared" si="0"/>
        <v>2.7999999999996916E-3</v>
      </c>
      <c r="H15" s="14">
        <f t="shared" si="1"/>
        <v>1.0939000000000001</v>
      </c>
      <c r="I15" s="15">
        <f t="shared" si="2"/>
        <v>3.6782387500000006E-4</v>
      </c>
      <c r="J15" s="15">
        <f t="shared" si="3"/>
        <v>4.1703387188208619E-6</v>
      </c>
      <c r="K15" s="15">
        <f t="shared" si="4"/>
        <v>8.2503200987339381E-8</v>
      </c>
      <c r="L15" s="15">
        <f t="shared" si="5"/>
        <v>3.8793005104246979E-6</v>
      </c>
      <c r="M15" s="15">
        <f t="shared" si="6"/>
        <v>0.13854644680089734</v>
      </c>
      <c r="N15" s="14">
        <f>_xlfn.STDEV.P(M14:M16)</f>
        <v>1.8112424297563587E-2</v>
      </c>
    </row>
    <row r="16" spans="1:15" s="14" customFormat="1" x14ac:dyDescent="0.25">
      <c r="A16" s="14" t="s">
        <v>122</v>
      </c>
      <c r="B16" s="14">
        <v>3.5024999999999999</v>
      </c>
      <c r="C16" s="14">
        <v>4.5948000000000002</v>
      </c>
      <c r="D16" s="14">
        <v>3.5084</v>
      </c>
      <c r="E16" s="14">
        <v>0.37880000000000003</v>
      </c>
      <c r="F16" s="24"/>
      <c r="G16" s="14">
        <f t="shared" si="0"/>
        <v>5.9000000000000163E-3</v>
      </c>
      <c r="H16" s="14">
        <f t="shared" si="1"/>
        <v>1.0864000000000003</v>
      </c>
      <c r="I16" s="15">
        <f t="shared" si="2"/>
        <v>3.6530200000000013E-4</v>
      </c>
      <c r="J16" s="15">
        <f t="shared" si="3"/>
        <v>4.141746031746033E-6</v>
      </c>
      <c r="K16" s="15">
        <f t="shared" si="4"/>
        <v>1.3074111640211647E-7</v>
      </c>
      <c r="L16" s="15">
        <f t="shared" si="5"/>
        <v>6.1474472932275166E-6</v>
      </c>
      <c r="M16" s="15">
        <f t="shared" si="6"/>
        <v>0.10419402191911016</v>
      </c>
    </row>
    <row r="17" spans="1:14" s="16" customFormat="1" x14ac:dyDescent="0.25">
      <c r="A17" s="16" t="s">
        <v>123</v>
      </c>
      <c r="B17" s="16">
        <v>3.5872999999999999</v>
      </c>
      <c r="C17" s="16">
        <v>4.7084999999999999</v>
      </c>
      <c r="D17" s="16">
        <v>3.5912999999999999</v>
      </c>
      <c r="E17" s="16">
        <v>0.7591</v>
      </c>
      <c r="F17" s="24"/>
      <c r="G17" s="16">
        <f t="shared" si="0"/>
        <v>4.0000000000000036E-3</v>
      </c>
      <c r="H17" s="16">
        <f t="shared" si="1"/>
        <v>1.1172</v>
      </c>
      <c r="I17" s="17">
        <f t="shared" si="2"/>
        <v>3.7565850000000002E-4</v>
      </c>
      <c r="J17" s="17">
        <f t="shared" si="3"/>
        <v>4.2591666666666664E-6</v>
      </c>
      <c r="K17" s="17">
        <f t="shared" si="4"/>
        <v>2.6942778472222217E-7</v>
      </c>
      <c r="L17" s="17">
        <f t="shared" si="5"/>
        <v>1.2668494437638887E-5</v>
      </c>
      <c r="M17" s="17">
        <f t="shared" si="6"/>
        <v>0.31671236094097188</v>
      </c>
      <c r="N17" s="20">
        <f>AVERAGE(M17:M19)</f>
        <v>0.3211526874553961</v>
      </c>
    </row>
    <row r="18" spans="1:14" s="16" customFormat="1" x14ac:dyDescent="0.25">
      <c r="A18" s="16" t="s">
        <v>124</v>
      </c>
      <c r="B18" s="16">
        <v>3.5693000000000001</v>
      </c>
      <c r="C18" s="16">
        <v>4.7081999999999997</v>
      </c>
      <c r="D18" s="16">
        <v>3.5741999999999998</v>
      </c>
      <c r="E18" s="16">
        <v>0.88719999999999999</v>
      </c>
      <c r="F18" s="24"/>
      <c r="G18" s="16">
        <f t="shared" si="0"/>
        <v>4.8999999999996824E-3</v>
      </c>
      <c r="H18" s="16">
        <f t="shared" si="1"/>
        <v>1.1339999999999999</v>
      </c>
      <c r="I18" s="17">
        <f t="shared" si="2"/>
        <v>3.8130749999999995E-4</v>
      </c>
      <c r="J18" s="17">
        <f t="shared" si="3"/>
        <v>4.3232142857142847E-6</v>
      </c>
      <c r="K18" s="17">
        <f t="shared" si="4"/>
        <v>3.1962964285714274E-7</v>
      </c>
      <c r="L18" s="17">
        <f t="shared" si="5"/>
        <v>1.5028985807142852E-5</v>
      </c>
      <c r="M18" s="17">
        <f t="shared" si="6"/>
        <v>0.30671399606415972</v>
      </c>
      <c r="N18" s="20">
        <f>_xlfn.STDEV.P(M17:M19)</f>
        <v>1.395958005252204E-2</v>
      </c>
    </row>
    <row r="19" spans="1:14" s="16" customFormat="1" x14ac:dyDescent="0.25">
      <c r="A19" s="16" t="s">
        <v>125</v>
      </c>
      <c r="B19" s="16">
        <v>3.5680000000000001</v>
      </c>
      <c r="C19" s="16">
        <v>4.5297000000000001</v>
      </c>
      <c r="D19" s="16">
        <v>3.5718000000000001</v>
      </c>
      <c r="E19" s="16">
        <v>0.90300000000000002</v>
      </c>
      <c r="F19" s="24"/>
      <c r="G19" s="16">
        <f t="shared" si="0"/>
        <v>3.8000000000000256E-3</v>
      </c>
      <c r="H19" s="16">
        <f t="shared" si="1"/>
        <v>0.95789999999999997</v>
      </c>
      <c r="I19" s="17">
        <f t="shared" si="2"/>
        <v>3.2209387499999999E-4</v>
      </c>
      <c r="J19" s="17">
        <f t="shared" si="3"/>
        <v>3.6518579931972787E-6</v>
      </c>
      <c r="K19" s="17">
        <f t="shared" si="4"/>
        <v>2.7480231398809525E-7</v>
      </c>
      <c r="L19" s="17">
        <f t="shared" si="5"/>
        <v>1.292120480372024E-5</v>
      </c>
      <c r="M19" s="17">
        <f t="shared" si="6"/>
        <v>0.34003170536105665</v>
      </c>
    </row>
  </sheetData>
  <phoneticPr fontId="5" type="noConversion"/>
  <pageMargins left="0.7" right="0.7" top="0.75" bottom="0.75" header="0.3" footer="0.3"/>
  <pageSetup paperSize="9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DF3A44-6484-4257-BEAD-E8E3A0E7850B}">
  <dimension ref="A1:O31"/>
  <sheetViews>
    <sheetView zoomScale="120" zoomScaleNormal="120" workbookViewId="0">
      <pane xSplit="1" topLeftCell="C1" activePane="topRight" state="frozen"/>
      <selection pane="topRight" sqref="A1:XFD1048576"/>
    </sheetView>
  </sheetViews>
  <sheetFormatPr defaultRowHeight="15" x14ac:dyDescent="0.25"/>
  <cols>
    <col min="1" max="1" width="14.42578125" customWidth="1"/>
    <col min="2" max="2" width="14.5703125" customWidth="1"/>
    <col min="3" max="3" width="16.85546875" customWidth="1"/>
    <col min="4" max="4" width="13.5703125" customWidth="1"/>
    <col min="5" max="5" width="13" customWidth="1"/>
    <col min="6" max="6" width="19.42578125" bestFit="1" customWidth="1"/>
  </cols>
  <sheetData>
    <row r="1" spans="1:15" ht="22.5" customHeight="1" x14ac:dyDescent="0.25">
      <c r="A1" s="1" t="s">
        <v>2</v>
      </c>
      <c r="B1" s="2" t="s">
        <v>12</v>
      </c>
      <c r="C1" s="2" t="s">
        <v>1</v>
      </c>
      <c r="D1" s="2" t="s">
        <v>0</v>
      </c>
      <c r="E1" s="2" t="s">
        <v>7</v>
      </c>
      <c r="F1" s="3" t="s">
        <v>3</v>
      </c>
      <c r="G1" s="4" t="s">
        <v>4</v>
      </c>
      <c r="H1" s="4" t="s">
        <v>17</v>
      </c>
      <c r="I1" s="4" t="s">
        <v>5</v>
      </c>
      <c r="J1" s="4" t="s">
        <v>6</v>
      </c>
      <c r="K1" s="4" t="s">
        <v>8</v>
      </c>
      <c r="L1" s="4" t="s">
        <v>9</v>
      </c>
      <c r="M1" s="4" t="s">
        <v>10</v>
      </c>
      <c r="N1" s="19" t="s">
        <v>35</v>
      </c>
      <c r="O1" s="18"/>
    </row>
    <row r="2" spans="1:15" s="5" customFormat="1" x14ac:dyDescent="0.25">
      <c r="A2" s="5" t="s">
        <v>147</v>
      </c>
      <c r="B2" s="5">
        <v>3.5291000000000001</v>
      </c>
      <c r="C2" s="5">
        <v>4.5049000000000001</v>
      </c>
      <c r="D2" s="5">
        <v>3.5335000000000001</v>
      </c>
      <c r="E2" s="5">
        <v>7.6300000000000007E-2</v>
      </c>
      <c r="F2" s="21" t="s">
        <v>16</v>
      </c>
      <c r="G2" s="5">
        <f>D2-B2</f>
        <v>4.3999999999999595E-3</v>
      </c>
      <c r="H2" s="5">
        <f>C2-B2-G2</f>
        <v>0.97140000000000004</v>
      </c>
      <c r="I2" s="6">
        <f>(H2*$F$3)/100</f>
        <v>3.7787460000000004E-4</v>
      </c>
      <c r="J2" s="6">
        <f>I2/$F$9</f>
        <v>4.284292517006803E-6</v>
      </c>
      <c r="K2" s="6">
        <f>(E2*J2)/12</f>
        <v>2.7240959920634928E-8</v>
      </c>
      <c r="L2" s="6">
        <f>K2*$F$7</f>
        <v>1.2808699354682544E-6</v>
      </c>
      <c r="M2" s="6">
        <f>(L2/G2)*100</f>
        <v>2.9110680351551503E-2</v>
      </c>
      <c r="N2" s="5">
        <f>AVERAGE(M2:M4)</f>
        <v>3.0609959610149066E-2</v>
      </c>
    </row>
    <row r="3" spans="1:15" s="5" customFormat="1" x14ac:dyDescent="0.25">
      <c r="A3" s="5" t="s">
        <v>148</v>
      </c>
      <c r="B3" s="5">
        <v>3.5539999999999998</v>
      </c>
      <c r="C3" s="5">
        <v>4.5963000000000003</v>
      </c>
      <c r="D3" s="5">
        <v>3.5581</v>
      </c>
      <c r="E3" s="5">
        <v>6.7699999999999996E-2</v>
      </c>
      <c r="F3" s="22">
        <v>3.8899999999999997E-2</v>
      </c>
      <c r="G3" s="5">
        <f t="shared" ref="G3:G31" si="0">D3-B3</f>
        <v>4.1000000000002146E-3</v>
      </c>
      <c r="H3" s="5">
        <f t="shared" ref="H3:H31" si="1">C3-B3-G3</f>
        <v>1.0382000000000002</v>
      </c>
      <c r="I3" s="6">
        <f t="shared" ref="I3:I31" si="2">(H3*$F$3)/100</f>
        <v>4.0385980000000007E-4</v>
      </c>
      <c r="J3" s="6">
        <f t="shared" ref="J3:J31" si="3">I3/$F$9</f>
        <v>4.5789092970521548E-6</v>
      </c>
      <c r="K3" s="6">
        <f>(E3*J3)/12</f>
        <v>2.5832679950869238E-8</v>
      </c>
      <c r="L3" s="6">
        <f t="shared" ref="L3:L31" si="4">K3*$F$7</f>
        <v>1.2146526112898715E-6</v>
      </c>
      <c r="M3" s="6">
        <f t="shared" ref="M3:M31" si="5">(L3/G3)*100</f>
        <v>2.9625673446092876E-2</v>
      </c>
      <c r="N3" s="5">
        <f>_xlfn.STDEV.P(M2:M4)</f>
        <v>1.7686864011288749E-3</v>
      </c>
    </row>
    <row r="4" spans="1:15" s="5" customFormat="1" x14ac:dyDescent="0.25">
      <c r="A4" s="5" t="s">
        <v>149</v>
      </c>
      <c r="B4" s="5">
        <v>3.5448</v>
      </c>
      <c r="C4" s="5">
        <v>4.7145999999999999</v>
      </c>
      <c r="D4" s="5">
        <v>3.5491999999999999</v>
      </c>
      <c r="E4" s="5">
        <v>7.2300000000000003E-2</v>
      </c>
      <c r="F4" s="23"/>
      <c r="G4" s="5">
        <f t="shared" si="0"/>
        <v>4.3999999999999595E-3</v>
      </c>
      <c r="H4" s="5">
        <f t="shared" si="1"/>
        <v>1.1654</v>
      </c>
      <c r="I4" s="6">
        <f t="shared" si="2"/>
        <v>4.5334059999999998E-4</v>
      </c>
      <c r="J4" s="6">
        <f t="shared" si="3"/>
        <v>5.1399160997732426E-6</v>
      </c>
      <c r="K4" s="6">
        <f>(E4*J4)/12</f>
        <v>3.096799450113379E-8</v>
      </c>
      <c r="L4" s="6">
        <f t="shared" si="4"/>
        <v>1.456115101443311E-6</v>
      </c>
      <c r="M4" s="6">
        <f t="shared" si="5"/>
        <v>3.3093525032802822E-2</v>
      </c>
      <c r="N4" s="7"/>
    </row>
    <row r="5" spans="1:15" s="8" customFormat="1" x14ac:dyDescent="0.25">
      <c r="A5" s="8" t="s">
        <v>150</v>
      </c>
      <c r="B5" s="8">
        <v>3.5918000000000001</v>
      </c>
      <c r="C5" s="8">
        <v>4.7214</v>
      </c>
      <c r="D5" s="8">
        <v>3.5964999999999998</v>
      </c>
      <c r="E5" s="8">
        <v>1.37E-2</v>
      </c>
      <c r="F5" s="24"/>
      <c r="G5" s="8">
        <f t="shared" si="0"/>
        <v>4.6999999999997044E-3</v>
      </c>
      <c r="H5" s="8">
        <f t="shared" si="1"/>
        <v>1.1249000000000002</v>
      </c>
      <c r="I5" s="9">
        <f t="shared" si="2"/>
        <v>4.3758610000000004E-4</v>
      </c>
      <c r="J5" s="9">
        <f t="shared" si="3"/>
        <v>4.9612936507936511E-6</v>
      </c>
      <c r="K5" s="9">
        <f t="shared" ref="K5:K31" si="6">E5*J5/12</f>
        <v>5.6641435846560848E-9</v>
      </c>
      <c r="L5" s="9">
        <f t="shared" si="4"/>
        <v>2.6632803135052911E-7</v>
      </c>
      <c r="M5" s="9">
        <f t="shared" si="5"/>
        <v>5.6665538585222519E-3</v>
      </c>
      <c r="N5" s="8">
        <f>AVERAGE(M5:M7)</f>
        <v>5.4195962863635575E-3</v>
      </c>
    </row>
    <row r="6" spans="1:15" s="8" customFormat="1" x14ac:dyDescent="0.25">
      <c r="A6" s="8" t="s">
        <v>151</v>
      </c>
      <c r="B6" s="8">
        <v>3.5709</v>
      </c>
      <c r="C6" s="8">
        <v>4.7874999999999996</v>
      </c>
      <c r="D6" s="8">
        <v>3.5735000000000001</v>
      </c>
      <c r="E6" s="8">
        <v>1.1000000000000001E-3</v>
      </c>
      <c r="F6" s="23" t="s">
        <v>13</v>
      </c>
      <c r="G6" s="8">
        <f t="shared" si="0"/>
        <v>2.6000000000001577E-3</v>
      </c>
      <c r="H6" s="8">
        <f t="shared" si="1"/>
        <v>1.2139999999999995</v>
      </c>
      <c r="I6" s="9">
        <f t="shared" si="2"/>
        <v>4.7224599999999979E-4</v>
      </c>
      <c r="J6" s="9">
        <f t="shared" si="3"/>
        <v>5.35426303854875E-6</v>
      </c>
      <c r="K6" s="9">
        <f t="shared" si="6"/>
        <v>4.9080744520030207E-10</v>
      </c>
      <c r="L6" s="9">
        <f t="shared" si="4"/>
        <v>2.3077766073318204E-8</v>
      </c>
      <c r="M6" s="9">
        <f t="shared" si="5"/>
        <v>8.8760638743526159E-4</v>
      </c>
      <c r="N6" s="8">
        <f>_xlfn.STDEV.P(M5:M7)</f>
        <v>3.6037675899857516E-3</v>
      </c>
    </row>
    <row r="7" spans="1:15" s="8" customFormat="1" x14ac:dyDescent="0.25">
      <c r="A7" s="8" t="s">
        <v>152</v>
      </c>
      <c r="B7" s="8">
        <v>3.5655000000000001</v>
      </c>
      <c r="C7" s="8">
        <v>4.8407</v>
      </c>
      <c r="D7" s="8">
        <v>3.5697999999999999</v>
      </c>
      <c r="E7" s="8">
        <v>1.9E-2</v>
      </c>
      <c r="F7" s="24">
        <v>47.02</v>
      </c>
      <c r="G7" s="8">
        <f t="shared" si="0"/>
        <v>4.2999999999997485E-3</v>
      </c>
      <c r="H7" s="8">
        <f t="shared" si="1"/>
        <v>1.2709000000000001</v>
      </c>
      <c r="I7" s="9">
        <f t="shared" si="2"/>
        <v>4.9438010000000003E-4</v>
      </c>
      <c r="J7" s="9">
        <f t="shared" si="3"/>
        <v>5.6052165532879822E-6</v>
      </c>
      <c r="K7" s="9">
        <f t="shared" si="6"/>
        <v>8.8749262093726376E-9</v>
      </c>
      <c r="L7" s="9">
        <f t="shared" si="4"/>
        <v>4.1729903036470146E-7</v>
      </c>
      <c r="M7" s="9">
        <f t="shared" si="5"/>
        <v>9.7046286131331587E-3</v>
      </c>
    </row>
    <row r="8" spans="1:15" s="10" customFormat="1" x14ac:dyDescent="0.25">
      <c r="A8" s="10" t="s">
        <v>153</v>
      </c>
      <c r="B8" s="10">
        <v>3.5769000000000002</v>
      </c>
      <c r="C8" s="10">
        <v>4.8205999999999998</v>
      </c>
      <c r="D8" s="10">
        <v>3.5811000000000002</v>
      </c>
      <c r="E8" s="10">
        <v>0.31990000000000002</v>
      </c>
      <c r="F8" s="23" t="s">
        <v>14</v>
      </c>
      <c r="G8" s="10">
        <f t="shared" si="0"/>
        <v>4.1999999999999815E-3</v>
      </c>
      <c r="H8" s="10">
        <f t="shared" si="1"/>
        <v>1.2394999999999996</v>
      </c>
      <c r="I8" s="11">
        <f t="shared" si="2"/>
        <v>4.8216549999999985E-4</v>
      </c>
      <c r="J8" s="11">
        <f t="shared" si="3"/>
        <v>5.4667290249433083E-6</v>
      </c>
      <c r="K8" s="11">
        <f t="shared" si="6"/>
        <v>1.4573388458994704E-7</v>
      </c>
      <c r="L8" s="11">
        <f t="shared" si="4"/>
        <v>6.8524072534193107E-6</v>
      </c>
      <c r="M8" s="11">
        <f t="shared" si="5"/>
        <v>0.16315255365284145</v>
      </c>
      <c r="N8" s="26">
        <f>AVERAGE(M8:M10)</f>
        <v>0.15987368754773115</v>
      </c>
    </row>
    <row r="9" spans="1:15" s="10" customFormat="1" x14ac:dyDescent="0.25">
      <c r="A9" s="10" t="s">
        <v>154</v>
      </c>
      <c r="B9" s="10">
        <v>3.5905</v>
      </c>
      <c r="C9" s="10">
        <v>4.6303999999999998</v>
      </c>
      <c r="D9" s="10">
        <v>3.5964</v>
      </c>
      <c r="E9" s="10">
        <v>0.51859999999999995</v>
      </c>
      <c r="F9" s="25">
        <v>88.2</v>
      </c>
      <c r="G9" s="10">
        <f t="shared" si="0"/>
        <v>5.9000000000000163E-3</v>
      </c>
      <c r="H9" s="10">
        <f t="shared" si="1"/>
        <v>1.0339999999999998</v>
      </c>
      <c r="I9" s="11">
        <f t="shared" si="2"/>
        <v>4.0222599999999989E-4</v>
      </c>
      <c r="J9" s="11">
        <f t="shared" si="3"/>
        <v>4.5603854875283435E-6</v>
      </c>
      <c r="K9" s="11">
        <f t="shared" si="6"/>
        <v>1.9708465948601655E-7</v>
      </c>
      <c r="L9" s="11">
        <f t="shared" si="4"/>
        <v>9.2669206890324991E-6</v>
      </c>
      <c r="M9" s="11">
        <f t="shared" si="5"/>
        <v>0.15706645235648262</v>
      </c>
      <c r="N9" s="26">
        <f>_xlfn.STDEV.P(M8:M10)</f>
        <v>2.5069216231024261E-3</v>
      </c>
    </row>
    <row r="10" spans="1:15" s="10" customFormat="1" x14ac:dyDescent="0.25">
      <c r="A10" s="10" t="s">
        <v>155</v>
      </c>
      <c r="B10" s="10">
        <v>3.5617999999999999</v>
      </c>
      <c r="C10" s="10">
        <v>4.7141999999999999</v>
      </c>
      <c r="D10" s="10">
        <v>3.5666000000000002</v>
      </c>
      <c r="E10" s="10">
        <v>0.38579999999999998</v>
      </c>
      <c r="F10" s="23" t="s">
        <v>15</v>
      </c>
      <c r="G10" s="10">
        <f t="shared" si="0"/>
        <v>4.8000000000003595E-3</v>
      </c>
      <c r="H10" s="10">
        <f t="shared" si="1"/>
        <v>1.1475999999999997</v>
      </c>
      <c r="I10" s="11">
        <f t="shared" si="2"/>
        <v>4.4641639999999991E-4</v>
      </c>
      <c r="J10" s="11">
        <f t="shared" si="3"/>
        <v>5.0614104308390008E-6</v>
      </c>
      <c r="K10" s="11">
        <f t="shared" si="6"/>
        <v>1.6272434535147386E-7</v>
      </c>
      <c r="L10" s="11">
        <f t="shared" si="4"/>
        <v>7.6512987184263021E-6</v>
      </c>
      <c r="M10" s="11">
        <f t="shared" si="5"/>
        <v>0.15940205663386936</v>
      </c>
    </row>
    <row r="11" spans="1:15" s="12" customFormat="1" x14ac:dyDescent="0.25">
      <c r="A11" s="12" t="s">
        <v>156</v>
      </c>
      <c r="B11" s="12">
        <v>3.4744999999999999</v>
      </c>
      <c r="C11" s="12">
        <v>4.7215999999999996</v>
      </c>
      <c r="D11" s="12">
        <v>3.4782999999999999</v>
      </c>
      <c r="E11" s="12">
        <v>0.21260000000000001</v>
      </c>
      <c r="F11" s="22">
        <v>6.0220000000000003E+23</v>
      </c>
      <c r="G11" s="12">
        <f t="shared" si="0"/>
        <v>3.8000000000000256E-3</v>
      </c>
      <c r="H11" s="12">
        <f t="shared" si="1"/>
        <v>1.2432999999999996</v>
      </c>
      <c r="I11" s="13">
        <f t="shared" si="2"/>
        <v>4.8364369999999982E-4</v>
      </c>
      <c r="J11" s="13">
        <f t="shared" si="3"/>
        <v>5.483488662131517E-6</v>
      </c>
      <c r="K11" s="13">
        <f t="shared" si="6"/>
        <v>9.7149140797430046E-8</v>
      </c>
      <c r="L11" s="13">
        <f t="shared" si="4"/>
        <v>4.5679526002951615E-6</v>
      </c>
      <c r="M11" s="13">
        <f t="shared" si="5"/>
        <v>0.12020927895513502</v>
      </c>
      <c r="N11" s="12">
        <f>AVERAGE(M11:M13)</f>
        <v>0.11818955178368125</v>
      </c>
    </row>
    <row r="12" spans="1:15" s="12" customFormat="1" x14ac:dyDescent="0.25">
      <c r="A12" s="12" t="s">
        <v>157</v>
      </c>
      <c r="B12" s="12">
        <v>3.5407000000000002</v>
      </c>
      <c r="C12" s="12">
        <v>4.6706000000000003</v>
      </c>
      <c r="D12" s="12">
        <v>3.5451999999999999</v>
      </c>
      <c r="E12" s="12">
        <v>0.27489999999999998</v>
      </c>
      <c r="F12" s="24"/>
      <c r="G12" s="12">
        <f t="shared" si="0"/>
        <v>4.4999999999997264E-3</v>
      </c>
      <c r="H12" s="12">
        <f t="shared" si="1"/>
        <v>1.1254000000000004</v>
      </c>
      <c r="I12" s="13">
        <f t="shared" si="2"/>
        <v>4.3778060000000012E-4</v>
      </c>
      <c r="J12" s="13">
        <f t="shared" si="3"/>
        <v>4.9634988662131532E-6</v>
      </c>
      <c r="K12" s="13">
        <f t="shared" si="6"/>
        <v>1.1370548652683297E-7</v>
      </c>
      <c r="L12" s="13">
        <f t="shared" si="4"/>
        <v>5.3464319764916867E-6</v>
      </c>
      <c r="M12" s="13">
        <f t="shared" si="5"/>
        <v>0.11880959947760025</v>
      </c>
      <c r="N12" s="12">
        <f>_xlfn.STDEV.P(M11:M13)</f>
        <v>1.9521072656402949E-3</v>
      </c>
    </row>
    <row r="13" spans="1:15" s="12" customFormat="1" x14ac:dyDescent="0.25">
      <c r="A13" s="12" t="s">
        <v>158</v>
      </c>
      <c r="B13" s="12">
        <v>3.6196999999999999</v>
      </c>
      <c r="C13" s="12">
        <v>4.6403999999999996</v>
      </c>
      <c r="D13" s="12">
        <v>3.625</v>
      </c>
      <c r="E13" s="12">
        <v>0.34899999999999998</v>
      </c>
      <c r="F13" s="24"/>
      <c r="G13" s="12">
        <f t="shared" si="0"/>
        <v>5.3000000000000824E-3</v>
      </c>
      <c r="H13" s="12">
        <f t="shared" si="1"/>
        <v>1.0153999999999996</v>
      </c>
      <c r="I13" s="13">
        <f t="shared" si="2"/>
        <v>3.9499059999999984E-4</v>
      </c>
      <c r="J13" s="13">
        <f t="shared" si="3"/>
        <v>4.4783514739229006E-6</v>
      </c>
      <c r="K13" s="13">
        <f t="shared" si="6"/>
        <v>1.3024538869992436E-7</v>
      </c>
      <c r="L13" s="13">
        <f t="shared" si="4"/>
        <v>6.1241381766704435E-6</v>
      </c>
      <c r="M13" s="13">
        <f t="shared" si="5"/>
        <v>0.11554977691830845</v>
      </c>
    </row>
    <row r="14" spans="1:15" s="14" customFormat="1" x14ac:dyDescent="0.25">
      <c r="A14" s="14" t="s">
        <v>159</v>
      </c>
      <c r="B14" s="14">
        <v>3.5289000000000001</v>
      </c>
      <c r="C14" s="14">
        <v>4.6349999999999998</v>
      </c>
      <c r="D14" s="14">
        <v>3.5337999999999998</v>
      </c>
      <c r="E14" s="14">
        <v>0.1535</v>
      </c>
      <c r="F14" s="24"/>
      <c r="G14" s="14">
        <f t="shared" si="0"/>
        <v>4.8999999999996824E-3</v>
      </c>
      <c r="H14" s="14">
        <f t="shared" si="1"/>
        <v>1.1012</v>
      </c>
      <c r="I14" s="15">
        <f t="shared" si="2"/>
        <v>4.2836679999999996E-4</v>
      </c>
      <c r="J14" s="15">
        <f t="shared" si="3"/>
        <v>4.8567664399092964E-6</v>
      </c>
      <c r="K14" s="15">
        <f t="shared" si="6"/>
        <v>6.2126137377173081E-8</v>
      </c>
      <c r="L14" s="15">
        <f t="shared" si="4"/>
        <v>2.9211709794746785E-6</v>
      </c>
      <c r="M14" s="15">
        <f t="shared" si="5"/>
        <v>5.9615734274997299E-2</v>
      </c>
      <c r="N14" s="14">
        <f>AVERAGE(M14:M16)</f>
        <v>6.4148730689803687E-2</v>
      </c>
    </row>
    <row r="15" spans="1:15" s="14" customFormat="1" x14ac:dyDescent="0.25">
      <c r="A15" s="14" t="s">
        <v>160</v>
      </c>
      <c r="B15" s="14">
        <v>3.5743999999999998</v>
      </c>
      <c r="C15" s="14">
        <v>4.7083000000000004</v>
      </c>
      <c r="D15" s="14">
        <v>3.5792999999999999</v>
      </c>
      <c r="E15" s="14">
        <v>0.1764</v>
      </c>
      <c r="F15" s="24"/>
      <c r="G15" s="14">
        <f t="shared" si="0"/>
        <v>4.9000000000001265E-3</v>
      </c>
      <c r="H15" s="14">
        <f t="shared" si="1"/>
        <v>1.1290000000000004</v>
      </c>
      <c r="I15" s="15">
        <f t="shared" si="2"/>
        <v>4.3918100000000013E-4</v>
      </c>
      <c r="J15" s="15">
        <f t="shared" si="3"/>
        <v>4.9793764172335613E-6</v>
      </c>
      <c r="K15" s="15">
        <f t="shared" si="6"/>
        <v>7.3196833333333359E-8</v>
      </c>
      <c r="L15" s="15">
        <f t="shared" si="4"/>
        <v>3.4417151033333348E-6</v>
      </c>
      <c r="M15" s="15">
        <f t="shared" si="5"/>
        <v>7.0239083741494818E-2</v>
      </c>
      <c r="N15" s="14">
        <f>_xlfn.STDEV.P(M14:M16)</f>
        <v>4.4745881183016895E-3</v>
      </c>
    </row>
    <row r="16" spans="1:15" s="14" customFormat="1" x14ac:dyDescent="0.25">
      <c r="A16" s="14" t="s">
        <v>161</v>
      </c>
      <c r="B16" s="14">
        <v>3.5270999999999999</v>
      </c>
      <c r="C16" s="14">
        <v>4.6303000000000001</v>
      </c>
      <c r="D16" s="14">
        <v>3.5320999999999998</v>
      </c>
      <c r="E16" s="14">
        <v>0.16489999999999999</v>
      </c>
      <c r="F16" s="24"/>
      <c r="G16" s="14">
        <f t="shared" si="0"/>
        <v>4.9999999999998934E-3</v>
      </c>
      <c r="H16" s="14">
        <f t="shared" si="1"/>
        <v>1.0982000000000003</v>
      </c>
      <c r="I16" s="15">
        <f t="shared" si="2"/>
        <v>4.2719980000000007E-4</v>
      </c>
      <c r="J16" s="15">
        <f t="shared" si="3"/>
        <v>4.8435351473922906E-6</v>
      </c>
      <c r="K16" s="15">
        <f t="shared" si="6"/>
        <v>6.6558245483749061E-8</v>
      </c>
      <c r="L16" s="15">
        <f t="shared" si="4"/>
        <v>3.1295687026458811E-6</v>
      </c>
      <c r="M16" s="15">
        <f t="shared" si="5"/>
        <v>6.2591374052918952E-2</v>
      </c>
    </row>
    <row r="17" spans="1:14" s="16" customFormat="1" x14ac:dyDescent="0.25">
      <c r="A17" s="16" t="s">
        <v>162</v>
      </c>
      <c r="B17" s="16">
        <v>3.54</v>
      </c>
      <c r="C17" s="16">
        <v>4.5994000000000002</v>
      </c>
      <c r="D17" s="16">
        <v>3.544</v>
      </c>
      <c r="E17" s="16">
        <v>0.38080000000000003</v>
      </c>
      <c r="F17" s="24"/>
      <c r="G17" s="16">
        <f t="shared" si="0"/>
        <v>4.0000000000000036E-3</v>
      </c>
      <c r="H17" s="16">
        <f t="shared" si="1"/>
        <v>1.0554000000000001</v>
      </c>
      <c r="I17" s="17">
        <f t="shared" si="2"/>
        <v>4.1055060000000002E-4</v>
      </c>
      <c r="J17" s="17">
        <f t="shared" si="3"/>
        <v>4.6547687074829934E-6</v>
      </c>
      <c r="K17" s="17">
        <f t="shared" si="6"/>
        <v>1.4771132698412699E-7</v>
      </c>
      <c r="L17" s="17">
        <f t="shared" si="4"/>
        <v>6.9453865947936511E-6</v>
      </c>
      <c r="M17" s="17">
        <f t="shared" si="5"/>
        <v>0.17363466486984114</v>
      </c>
      <c r="N17" s="20">
        <f>AVERAGE(M17:M19)</f>
        <v>0.18100400027736421</v>
      </c>
    </row>
    <row r="18" spans="1:14" s="16" customFormat="1" x14ac:dyDescent="0.25">
      <c r="A18" s="16" t="s">
        <v>163</v>
      </c>
      <c r="B18" s="16">
        <v>3.5669</v>
      </c>
      <c r="C18" s="16">
        <v>4.5031999999999996</v>
      </c>
      <c r="D18" s="16">
        <v>3.5716000000000001</v>
      </c>
      <c r="E18" s="16">
        <v>0.49130000000000001</v>
      </c>
      <c r="F18" s="24"/>
      <c r="G18" s="16">
        <f t="shared" si="0"/>
        <v>4.7000000000001485E-3</v>
      </c>
      <c r="H18" s="16">
        <f t="shared" si="1"/>
        <v>0.93159999999999954</v>
      </c>
      <c r="I18" s="17">
        <f t="shared" si="2"/>
        <v>3.6239239999999977E-4</v>
      </c>
      <c r="J18" s="17">
        <f t="shared" si="3"/>
        <v>4.1087573696145099E-6</v>
      </c>
      <c r="K18" s="17">
        <f t="shared" si="6"/>
        <v>1.6821937464096739E-7</v>
      </c>
      <c r="L18" s="17">
        <f t="shared" si="4"/>
        <v>7.9096749956182882E-6</v>
      </c>
      <c r="M18" s="17">
        <f t="shared" si="5"/>
        <v>0.16829095735357527</v>
      </c>
      <c r="N18" s="20">
        <f>_xlfn.STDEV.P(M17:M19)</f>
        <v>1.4366981638147749E-2</v>
      </c>
    </row>
    <row r="19" spans="1:14" s="16" customFormat="1" x14ac:dyDescent="0.25">
      <c r="A19" s="16" t="s">
        <v>164</v>
      </c>
      <c r="B19" s="16">
        <v>3.5724</v>
      </c>
      <c r="C19" s="16">
        <v>4.9912999999999998</v>
      </c>
      <c r="D19" s="16">
        <v>3.5767000000000002</v>
      </c>
      <c r="E19" s="30">
        <v>0.35370000000000001</v>
      </c>
      <c r="F19" s="38"/>
      <c r="G19" s="34">
        <f t="shared" si="0"/>
        <v>4.3000000000001926E-3</v>
      </c>
      <c r="H19" s="16">
        <f t="shared" si="1"/>
        <v>1.4145999999999996</v>
      </c>
      <c r="I19" s="17">
        <f t="shared" si="2"/>
        <v>5.5027939999999979E-4</v>
      </c>
      <c r="J19" s="17">
        <f t="shared" si="3"/>
        <v>6.2389954648526051E-6</v>
      </c>
      <c r="K19" s="17">
        <f t="shared" si="6"/>
        <v>1.8389439132653052E-7</v>
      </c>
      <c r="L19" s="17">
        <f t="shared" si="4"/>
        <v>8.6467142801734654E-6</v>
      </c>
      <c r="M19" s="17">
        <f t="shared" si="5"/>
        <v>0.20108637860867623</v>
      </c>
    </row>
    <row r="20" spans="1:14" s="29" customFormat="1" x14ac:dyDescent="0.25">
      <c r="E20" s="31"/>
      <c r="F20" s="38"/>
      <c r="G20" s="35">
        <f t="shared" si="0"/>
        <v>0</v>
      </c>
      <c r="H20" s="29">
        <f t="shared" si="1"/>
        <v>0</v>
      </c>
      <c r="I20" s="29">
        <f t="shared" si="2"/>
        <v>0</v>
      </c>
      <c r="J20" s="29">
        <f t="shared" si="3"/>
        <v>0</v>
      </c>
      <c r="K20" s="29">
        <f t="shared" si="6"/>
        <v>0</v>
      </c>
      <c r="L20" s="29">
        <f t="shared" si="4"/>
        <v>0</v>
      </c>
      <c r="M20" s="29" t="e">
        <f t="shared" si="5"/>
        <v>#DIV/0!</v>
      </c>
      <c r="N20" s="39" t="e">
        <f>AVERAGE(M20:M22)</f>
        <v>#DIV/0!</v>
      </c>
    </row>
    <row r="21" spans="1:14" s="29" customFormat="1" x14ac:dyDescent="0.25">
      <c r="E21" s="31"/>
      <c r="F21" s="38"/>
      <c r="G21" s="35">
        <f t="shared" si="0"/>
        <v>0</v>
      </c>
      <c r="H21" s="29">
        <f t="shared" si="1"/>
        <v>0</v>
      </c>
      <c r="I21" s="29">
        <f t="shared" si="2"/>
        <v>0</v>
      </c>
      <c r="J21" s="29">
        <f t="shared" si="3"/>
        <v>0</v>
      </c>
      <c r="K21" s="29">
        <f t="shared" si="6"/>
        <v>0</v>
      </c>
      <c r="L21" s="29">
        <f t="shared" si="4"/>
        <v>0</v>
      </c>
      <c r="M21" s="29" t="e">
        <f t="shared" si="5"/>
        <v>#DIV/0!</v>
      </c>
      <c r="N21" s="39" t="e">
        <f>_xlfn.STDEV.P(M20:M22)</f>
        <v>#DIV/0!</v>
      </c>
    </row>
    <row r="22" spans="1:14" s="29" customFormat="1" x14ac:dyDescent="0.25">
      <c r="E22" s="31"/>
      <c r="F22" s="38"/>
      <c r="G22" s="35">
        <f t="shared" si="0"/>
        <v>0</v>
      </c>
      <c r="H22" s="29">
        <f t="shared" si="1"/>
        <v>0</v>
      </c>
      <c r="I22" s="29">
        <f t="shared" si="2"/>
        <v>0</v>
      </c>
      <c r="J22" s="29">
        <f t="shared" si="3"/>
        <v>0</v>
      </c>
      <c r="K22" s="29">
        <f t="shared" si="6"/>
        <v>0</v>
      </c>
      <c r="L22" s="29">
        <f t="shared" si="4"/>
        <v>0</v>
      </c>
      <c r="M22" s="29" t="e">
        <f t="shared" si="5"/>
        <v>#DIV/0!</v>
      </c>
    </row>
    <row r="23" spans="1:14" s="27" customFormat="1" x14ac:dyDescent="0.25">
      <c r="E23" s="32"/>
      <c r="F23" s="38"/>
      <c r="G23" s="36">
        <f t="shared" si="0"/>
        <v>0</v>
      </c>
      <c r="H23" s="27">
        <f t="shared" si="1"/>
        <v>0</v>
      </c>
      <c r="I23" s="27">
        <f t="shared" si="2"/>
        <v>0</v>
      </c>
      <c r="J23" s="27">
        <f t="shared" si="3"/>
        <v>0</v>
      </c>
      <c r="K23" s="27">
        <f t="shared" si="6"/>
        <v>0</v>
      </c>
      <c r="L23" s="27">
        <f t="shared" si="4"/>
        <v>0</v>
      </c>
      <c r="M23" s="27" t="e">
        <f t="shared" si="5"/>
        <v>#DIV/0!</v>
      </c>
      <c r="N23" s="40" t="e">
        <f>AVERAGE(M23:M25)</f>
        <v>#DIV/0!</v>
      </c>
    </row>
    <row r="24" spans="1:14" s="27" customFormat="1" x14ac:dyDescent="0.25">
      <c r="E24" s="32"/>
      <c r="F24" s="38"/>
      <c r="G24" s="36">
        <f t="shared" si="0"/>
        <v>0</v>
      </c>
      <c r="H24" s="27">
        <f t="shared" si="1"/>
        <v>0</v>
      </c>
      <c r="I24" s="27">
        <f t="shared" si="2"/>
        <v>0</v>
      </c>
      <c r="J24" s="27">
        <f t="shared" si="3"/>
        <v>0</v>
      </c>
      <c r="K24" s="27">
        <f t="shared" si="6"/>
        <v>0</v>
      </c>
      <c r="L24" s="27">
        <f t="shared" si="4"/>
        <v>0</v>
      </c>
      <c r="M24" s="27" t="e">
        <f t="shared" si="5"/>
        <v>#DIV/0!</v>
      </c>
      <c r="N24" s="40" t="e">
        <f>_xlfn.STDEV.P(M23:M25)</f>
        <v>#DIV/0!</v>
      </c>
    </row>
    <row r="25" spans="1:14" s="27" customFormat="1" x14ac:dyDescent="0.25">
      <c r="E25" s="32"/>
      <c r="F25" s="38"/>
      <c r="G25" s="36">
        <f t="shared" si="0"/>
        <v>0</v>
      </c>
      <c r="H25" s="27">
        <f t="shared" si="1"/>
        <v>0</v>
      </c>
      <c r="I25" s="27">
        <f t="shared" si="2"/>
        <v>0</v>
      </c>
      <c r="J25" s="27">
        <f t="shared" si="3"/>
        <v>0</v>
      </c>
      <c r="K25" s="27">
        <f t="shared" si="6"/>
        <v>0</v>
      </c>
      <c r="L25" s="27">
        <f t="shared" si="4"/>
        <v>0</v>
      </c>
      <c r="M25" s="27" t="e">
        <f t="shared" si="5"/>
        <v>#DIV/0!</v>
      </c>
    </row>
    <row r="26" spans="1:14" s="43" customFormat="1" x14ac:dyDescent="0.25">
      <c r="F26" s="38"/>
      <c r="G26" s="43">
        <f t="shared" si="0"/>
        <v>0</v>
      </c>
      <c r="H26" s="43">
        <f t="shared" si="1"/>
        <v>0</v>
      </c>
      <c r="I26" s="43">
        <f t="shared" si="2"/>
        <v>0</v>
      </c>
      <c r="J26" s="43">
        <f t="shared" si="3"/>
        <v>0</v>
      </c>
      <c r="K26" s="43">
        <f t="shared" si="6"/>
        <v>0</v>
      </c>
      <c r="L26" s="43">
        <f t="shared" si="4"/>
        <v>0</v>
      </c>
      <c r="M26" s="43" t="e">
        <f t="shared" si="5"/>
        <v>#DIV/0!</v>
      </c>
      <c r="N26" s="43" t="e">
        <f>AVERAGE(M26:M28)</f>
        <v>#DIV/0!</v>
      </c>
    </row>
    <row r="27" spans="1:14" s="43" customFormat="1" x14ac:dyDescent="0.25">
      <c r="F27" s="38"/>
      <c r="G27" s="43">
        <f t="shared" si="0"/>
        <v>0</v>
      </c>
      <c r="H27" s="43">
        <f t="shared" si="1"/>
        <v>0</v>
      </c>
      <c r="I27" s="43">
        <f t="shared" si="2"/>
        <v>0</v>
      </c>
      <c r="J27" s="43">
        <f t="shared" si="3"/>
        <v>0</v>
      </c>
      <c r="K27" s="43">
        <f t="shared" si="6"/>
        <v>0</v>
      </c>
      <c r="L27" s="43">
        <f t="shared" si="4"/>
        <v>0</v>
      </c>
      <c r="M27" s="43" t="e">
        <f t="shared" si="5"/>
        <v>#DIV/0!</v>
      </c>
      <c r="N27" s="43" t="e">
        <f>STDEV(M26:M28)</f>
        <v>#DIV/0!</v>
      </c>
    </row>
    <row r="28" spans="1:14" s="43" customFormat="1" x14ac:dyDescent="0.25">
      <c r="F28" s="38"/>
      <c r="G28" s="43">
        <f t="shared" si="0"/>
        <v>0</v>
      </c>
      <c r="H28" s="43">
        <f t="shared" si="1"/>
        <v>0</v>
      </c>
      <c r="I28" s="43">
        <f t="shared" si="2"/>
        <v>0</v>
      </c>
      <c r="J28" s="43">
        <f t="shared" si="3"/>
        <v>0</v>
      </c>
      <c r="K28" s="43">
        <f t="shared" si="6"/>
        <v>0</v>
      </c>
      <c r="L28" s="43">
        <f t="shared" si="4"/>
        <v>0</v>
      </c>
      <c r="M28" s="43" t="e">
        <f t="shared" si="5"/>
        <v>#DIV/0!</v>
      </c>
    </row>
    <row r="29" spans="1:14" s="42" customFormat="1" x14ac:dyDescent="0.25">
      <c r="F29" s="38"/>
      <c r="G29" s="42">
        <f t="shared" si="0"/>
        <v>0</v>
      </c>
      <c r="H29" s="42">
        <f t="shared" si="1"/>
        <v>0</v>
      </c>
      <c r="I29" s="42">
        <f t="shared" si="2"/>
        <v>0</v>
      </c>
      <c r="J29" s="42">
        <f t="shared" si="3"/>
        <v>0</v>
      </c>
      <c r="K29" s="42">
        <f t="shared" si="6"/>
        <v>0</v>
      </c>
      <c r="L29" s="42">
        <f t="shared" si="4"/>
        <v>0</v>
      </c>
      <c r="M29" s="42" t="e">
        <f t="shared" si="5"/>
        <v>#DIV/0!</v>
      </c>
      <c r="N29" s="42" t="e">
        <f>AVERAGE(M29:M31)</f>
        <v>#DIV/0!</v>
      </c>
    </row>
    <row r="30" spans="1:14" s="42" customFormat="1" x14ac:dyDescent="0.25">
      <c r="F30" s="38"/>
      <c r="G30" s="42">
        <f t="shared" si="0"/>
        <v>0</v>
      </c>
      <c r="H30" s="42">
        <f t="shared" si="1"/>
        <v>0</v>
      </c>
      <c r="I30" s="42">
        <f t="shared" si="2"/>
        <v>0</v>
      </c>
      <c r="J30" s="42">
        <f t="shared" si="3"/>
        <v>0</v>
      </c>
      <c r="K30" s="42">
        <f t="shared" si="6"/>
        <v>0</v>
      </c>
      <c r="L30" s="42">
        <f t="shared" si="4"/>
        <v>0</v>
      </c>
      <c r="M30" s="42" t="e">
        <f t="shared" si="5"/>
        <v>#DIV/0!</v>
      </c>
      <c r="N30" s="42" t="e">
        <f>STDEV(M29:M31)</f>
        <v>#DIV/0!</v>
      </c>
    </row>
    <row r="31" spans="1:14" s="42" customFormat="1" x14ac:dyDescent="0.25">
      <c r="F31" s="38"/>
      <c r="G31" s="42">
        <f t="shared" si="0"/>
        <v>0</v>
      </c>
      <c r="H31" s="42">
        <f t="shared" si="1"/>
        <v>0</v>
      </c>
      <c r="I31" s="42">
        <f t="shared" si="2"/>
        <v>0</v>
      </c>
      <c r="J31" s="42">
        <f t="shared" si="3"/>
        <v>0</v>
      </c>
      <c r="K31" s="42">
        <f t="shared" si="6"/>
        <v>0</v>
      </c>
      <c r="L31" s="42">
        <f t="shared" si="4"/>
        <v>0</v>
      </c>
      <c r="M31" s="42" t="e">
        <f t="shared" si="5"/>
        <v>#DIV/0!</v>
      </c>
    </row>
  </sheetData>
  <phoneticPr fontId="5" type="noConversion"/>
  <pageMargins left="0.7" right="0.7" top="0.75" bottom="0.75" header="0.3" footer="0.3"/>
  <pageSetup paperSize="9" orientation="portrait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976636-4685-4C52-849F-DA67A38EEE46}">
  <dimension ref="A1:O19"/>
  <sheetViews>
    <sheetView zoomScale="110" zoomScaleNormal="110" workbookViewId="0">
      <selection activeCell="N9" sqref="N9"/>
    </sheetView>
  </sheetViews>
  <sheetFormatPr defaultRowHeight="15" x14ac:dyDescent="0.25"/>
  <cols>
    <col min="1" max="1" width="18.42578125" customWidth="1"/>
    <col min="2" max="2" width="18" customWidth="1"/>
    <col min="3" max="3" width="20.28515625" customWidth="1"/>
    <col min="4" max="4" width="17" customWidth="1"/>
    <col min="5" max="5" width="15.85546875" customWidth="1"/>
    <col min="6" max="6" width="21.5703125" customWidth="1"/>
    <col min="7" max="7" width="12.42578125" customWidth="1"/>
    <col min="8" max="8" width="22" customWidth="1"/>
    <col min="11" max="11" width="19.28515625" customWidth="1"/>
    <col min="12" max="12" width="19.140625" customWidth="1"/>
    <col min="13" max="13" width="25.7109375" customWidth="1"/>
    <col min="14" max="14" width="17.85546875" customWidth="1"/>
  </cols>
  <sheetData>
    <row r="1" spans="1:15" ht="22.5" customHeight="1" x14ac:dyDescent="0.25">
      <c r="A1" s="1" t="s">
        <v>2</v>
      </c>
      <c r="B1" s="2" t="s">
        <v>12</v>
      </c>
      <c r="C1" s="2" t="s">
        <v>1</v>
      </c>
      <c r="D1" s="2" t="s">
        <v>0</v>
      </c>
      <c r="E1" s="2" t="s">
        <v>7</v>
      </c>
      <c r="F1" s="3" t="s">
        <v>3</v>
      </c>
      <c r="G1" s="4" t="s">
        <v>4</v>
      </c>
      <c r="H1" s="4" t="s">
        <v>17</v>
      </c>
      <c r="I1" s="4" t="s">
        <v>5</v>
      </c>
      <c r="J1" s="4" t="s">
        <v>6</v>
      </c>
      <c r="K1" s="4" t="s">
        <v>8</v>
      </c>
      <c r="L1" s="4" t="s">
        <v>9</v>
      </c>
      <c r="M1" s="4" t="s">
        <v>10</v>
      </c>
      <c r="N1" s="19" t="s">
        <v>35</v>
      </c>
      <c r="O1" s="18"/>
    </row>
    <row r="2" spans="1:15" s="5" customFormat="1" x14ac:dyDescent="0.25">
      <c r="A2" s="5" t="s">
        <v>165</v>
      </c>
      <c r="B2" s="5">
        <v>3.5853999999999999</v>
      </c>
      <c r="C2" s="5">
        <v>4.6847000000000003</v>
      </c>
      <c r="D2" s="5">
        <v>3.5901999999999998</v>
      </c>
      <c r="E2" s="5">
        <v>0.16289999999999999</v>
      </c>
      <c r="F2" s="21" t="s">
        <v>16</v>
      </c>
      <c r="G2" s="5">
        <f>D2-B2</f>
        <v>4.7999999999999154E-3</v>
      </c>
      <c r="H2" s="5">
        <f>C2-B2-G2</f>
        <v>1.0945000000000005</v>
      </c>
      <c r="I2" s="6">
        <f>(H2*$F$3)/100</f>
        <v>7.724981000000004E-4</v>
      </c>
      <c r="J2" s="6">
        <f>I2/$F$9</f>
        <v>8.7584818594104353E-6</v>
      </c>
      <c r="K2" s="6">
        <f>E2*J2/12</f>
        <v>1.1889639124149665E-7</v>
      </c>
      <c r="L2" s="6">
        <f>K2*$F$7</f>
        <v>5.5905083161751725E-6</v>
      </c>
      <c r="M2" s="6">
        <f>(L2/G2)*100</f>
        <v>0.11646892325365148</v>
      </c>
      <c r="N2" s="5">
        <f>AVERAGE(M2:M4)</f>
        <v>0.12491481668016247</v>
      </c>
    </row>
    <row r="3" spans="1:15" s="5" customFormat="1" x14ac:dyDescent="0.25">
      <c r="A3" s="5" t="s">
        <v>166</v>
      </c>
      <c r="B3" s="5">
        <v>3.6044</v>
      </c>
      <c r="C3" s="5">
        <v>4.6424000000000003</v>
      </c>
      <c r="D3" s="5">
        <v>3.6093000000000002</v>
      </c>
      <c r="E3" s="5">
        <v>0.1883</v>
      </c>
      <c r="F3" s="22">
        <v>7.0580000000000004E-2</v>
      </c>
      <c r="G3" s="5">
        <f t="shared" ref="G3:G19" si="0">D3-B3</f>
        <v>4.9000000000001265E-3</v>
      </c>
      <c r="H3" s="5">
        <f t="shared" ref="H3:H19" si="1">C3-B3-G3</f>
        <v>1.0331000000000001</v>
      </c>
      <c r="I3" s="6">
        <f t="shared" ref="I3:I19" si="2">(H3*$F$3)/100</f>
        <v>7.2916198000000018E-4</v>
      </c>
      <c r="J3" s="6">
        <f t="shared" ref="J3:J19" si="3">I3/$F$9</f>
        <v>8.2671426303854896E-6</v>
      </c>
      <c r="K3" s="6">
        <f t="shared" ref="K3:K19" si="4">E3*J3/12</f>
        <v>1.2972524644179896E-7</v>
      </c>
      <c r="L3" s="6">
        <f t="shared" ref="L3:L19" si="5">K3*$F$7</f>
        <v>6.0996810876933879E-6</v>
      </c>
      <c r="M3" s="6">
        <f t="shared" ref="M3:M19" si="6">(L3/G3)*100</f>
        <v>0.12448328750394348</v>
      </c>
      <c r="N3" s="5">
        <f>_xlfn.STDEV.P(M2:M4)</f>
        <v>7.0787938066069625E-3</v>
      </c>
    </row>
    <row r="4" spans="1:15" s="5" customFormat="1" x14ac:dyDescent="0.25">
      <c r="A4" s="5" t="s">
        <v>167</v>
      </c>
      <c r="B4" s="5">
        <v>3.5729000000000002</v>
      </c>
      <c r="C4" s="5">
        <v>4.7329999999999997</v>
      </c>
      <c r="D4" s="5">
        <v>3.5779000000000001</v>
      </c>
      <c r="E4" s="5">
        <v>0.1847</v>
      </c>
      <c r="F4" s="23"/>
      <c r="G4" s="5">
        <f t="shared" si="0"/>
        <v>4.9999999999998934E-3</v>
      </c>
      <c r="H4" s="5">
        <f t="shared" si="1"/>
        <v>1.1550999999999996</v>
      </c>
      <c r="I4" s="6">
        <f t="shared" si="2"/>
        <v>8.1526957999999972E-4</v>
      </c>
      <c r="J4" s="6">
        <f t="shared" si="3"/>
        <v>9.2434192743764135E-6</v>
      </c>
      <c r="K4" s="6">
        <f t="shared" si="4"/>
        <v>1.4227162833144364E-7</v>
      </c>
      <c r="L4" s="6">
        <f t="shared" si="5"/>
        <v>6.6896119641444802E-6</v>
      </c>
      <c r="M4" s="6">
        <f t="shared" si="6"/>
        <v>0.13379223928289247</v>
      </c>
      <c r="N4" s="7"/>
    </row>
    <row r="5" spans="1:15" s="8" customFormat="1" x14ac:dyDescent="0.25">
      <c r="A5" s="8" t="s">
        <v>168</v>
      </c>
      <c r="B5" s="8">
        <v>3.4798</v>
      </c>
      <c r="C5" s="8">
        <v>4.5167000000000002</v>
      </c>
      <c r="D5" s="8">
        <v>3.4836999999999998</v>
      </c>
      <c r="E5" s="8">
        <v>0.1426</v>
      </c>
      <c r="F5" s="24"/>
      <c r="G5" s="8">
        <f t="shared" si="0"/>
        <v>3.8999999999997925E-3</v>
      </c>
      <c r="H5" s="8">
        <f t="shared" si="1"/>
        <v>1.0330000000000004</v>
      </c>
      <c r="I5" s="9">
        <f t="shared" si="2"/>
        <v>7.2909140000000021E-4</v>
      </c>
      <c r="J5" s="9">
        <f t="shared" si="3"/>
        <v>8.2663424036281204E-6</v>
      </c>
      <c r="K5" s="9">
        <f t="shared" si="4"/>
        <v>9.8231702229780841E-8</v>
      </c>
      <c r="L5" s="9">
        <f t="shared" si="5"/>
        <v>4.6188546388442953E-6</v>
      </c>
      <c r="M5" s="9">
        <f t="shared" si="6"/>
        <v>0.1184321702267831</v>
      </c>
      <c r="N5" s="8">
        <f>AVERAGE(M5:M7)</f>
        <v>0.12058327866672092</v>
      </c>
    </row>
    <row r="6" spans="1:15" s="8" customFormat="1" x14ac:dyDescent="0.25">
      <c r="A6" s="8" t="s">
        <v>169</v>
      </c>
      <c r="B6" s="8">
        <v>3.5474999999999999</v>
      </c>
      <c r="C6" s="8">
        <v>4.6356000000000002</v>
      </c>
      <c r="D6" s="8">
        <v>3.5528</v>
      </c>
      <c r="E6" s="8">
        <v>0.16009999999999999</v>
      </c>
      <c r="F6" s="23" t="s">
        <v>13</v>
      </c>
      <c r="G6" s="8">
        <f t="shared" si="0"/>
        <v>5.3000000000000824E-3</v>
      </c>
      <c r="H6" s="8">
        <f t="shared" si="1"/>
        <v>1.0828000000000002</v>
      </c>
      <c r="I6" s="9">
        <f t="shared" si="2"/>
        <v>7.6424024000000025E-4</v>
      </c>
      <c r="J6" s="9">
        <f t="shared" si="3"/>
        <v>8.6648553287981892E-6</v>
      </c>
      <c r="K6" s="9">
        <f t="shared" si="4"/>
        <v>1.1560361151171583E-7</v>
      </c>
      <c r="L6" s="9">
        <f t="shared" si="5"/>
        <v>5.435681813280879E-6</v>
      </c>
      <c r="M6" s="9">
        <f t="shared" si="6"/>
        <v>0.10256003421284518</v>
      </c>
      <c r="N6" s="8">
        <f>_xlfn.STDEV.P(M5:M7)</f>
        <v>1.5668111169385372E-2</v>
      </c>
    </row>
    <row r="7" spans="1:15" s="8" customFormat="1" x14ac:dyDescent="0.25">
      <c r="A7" s="8" t="s">
        <v>170</v>
      </c>
      <c r="B7" s="8">
        <v>3.5358999999999998</v>
      </c>
      <c r="C7" s="8">
        <v>4.7298</v>
      </c>
      <c r="D7" s="8">
        <v>3.5407999999999999</v>
      </c>
      <c r="E7" s="8">
        <v>0.185</v>
      </c>
      <c r="F7" s="24">
        <v>47.02</v>
      </c>
      <c r="G7" s="8">
        <f t="shared" si="0"/>
        <v>4.9000000000001265E-3</v>
      </c>
      <c r="H7" s="8">
        <f t="shared" si="1"/>
        <v>1.1890000000000001</v>
      </c>
      <c r="I7" s="9">
        <f t="shared" si="2"/>
        <v>8.3919620000000013E-4</v>
      </c>
      <c r="J7" s="9">
        <f t="shared" si="3"/>
        <v>9.5146961451247176E-6</v>
      </c>
      <c r="K7" s="9">
        <f t="shared" si="4"/>
        <v>1.4668489890400607E-7</v>
      </c>
      <c r="L7" s="9">
        <f t="shared" si="5"/>
        <v>6.897123946466366E-6</v>
      </c>
      <c r="M7" s="9">
        <f t="shared" si="6"/>
        <v>0.14075763156053445</v>
      </c>
    </row>
    <row r="8" spans="1:15" s="10" customFormat="1" x14ac:dyDescent="0.25">
      <c r="A8" s="10" t="s">
        <v>171</v>
      </c>
      <c r="B8" s="10">
        <v>3.5127000000000002</v>
      </c>
      <c r="C8" s="10">
        <v>4.6703999999999999</v>
      </c>
      <c r="D8" s="10">
        <v>3.5175000000000001</v>
      </c>
      <c r="E8" s="10">
        <v>3.5000000000000003E-2</v>
      </c>
      <c r="F8" s="23" t="s">
        <v>14</v>
      </c>
      <c r="G8" s="10">
        <f t="shared" si="0"/>
        <v>4.7999999999999154E-3</v>
      </c>
      <c r="H8" s="10">
        <f t="shared" si="1"/>
        <v>1.1528999999999998</v>
      </c>
      <c r="I8" s="11">
        <f t="shared" si="2"/>
        <v>8.1371681999999989E-4</v>
      </c>
      <c r="J8" s="11">
        <f t="shared" si="3"/>
        <v>9.225814285714285E-6</v>
      </c>
      <c r="K8" s="11">
        <f t="shared" si="4"/>
        <v>2.6908624999999999E-8</v>
      </c>
      <c r="L8" s="11">
        <f t="shared" si="5"/>
        <v>1.2652435475E-6</v>
      </c>
      <c r="M8" s="11">
        <f t="shared" si="6"/>
        <v>2.6359240572917133E-2</v>
      </c>
      <c r="N8" s="5">
        <f>AVERAGE(M8:M10)</f>
        <v>2.3768108937489003E-2</v>
      </c>
    </row>
    <row r="9" spans="1:15" s="10" customFormat="1" x14ac:dyDescent="0.25">
      <c r="A9" s="10" t="s">
        <v>172</v>
      </c>
      <c r="B9" s="10">
        <v>3.5905999999999998</v>
      </c>
      <c r="C9" s="10">
        <v>4.7264999999999997</v>
      </c>
      <c r="D9" s="10">
        <v>3.5956000000000001</v>
      </c>
      <c r="E9" s="10">
        <v>3.7999999999999999E-2</v>
      </c>
      <c r="F9" s="25">
        <v>88.2</v>
      </c>
      <c r="G9" s="10">
        <f t="shared" si="0"/>
        <v>5.0000000000003375E-3</v>
      </c>
      <c r="H9" s="10">
        <f t="shared" si="1"/>
        <v>1.1308999999999996</v>
      </c>
      <c r="I9" s="11">
        <f t="shared" si="2"/>
        <v>7.981892199999997E-4</v>
      </c>
      <c r="J9" s="11">
        <f t="shared" si="3"/>
        <v>9.0497643990929672E-6</v>
      </c>
      <c r="K9" s="11">
        <f t="shared" si="4"/>
        <v>2.8657587263794397E-8</v>
      </c>
      <c r="L9" s="11">
        <f t="shared" si="5"/>
        <v>1.3474797531436127E-6</v>
      </c>
      <c r="M9" s="11">
        <f t="shared" si="6"/>
        <v>2.6949595062870434E-2</v>
      </c>
      <c r="N9" s="5">
        <f>_xlfn.STDEV.P(M8:M10)</f>
        <v>4.0889661664258127E-3</v>
      </c>
    </row>
    <row r="10" spans="1:15" s="10" customFormat="1" x14ac:dyDescent="0.25">
      <c r="A10" s="10" t="s">
        <v>173</v>
      </c>
      <c r="B10" s="10">
        <v>3.6031</v>
      </c>
      <c r="C10" s="10">
        <v>4.8586999999999998</v>
      </c>
      <c r="D10" s="10">
        <v>3.6103000000000001</v>
      </c>
      <c r="E10" s="10">
        <v>3.3099999999999997E-2</v>
      </c>
      <c r="F10" s="23" t="s">
        <v>15</v>
      </c>
      <c r="G10" s="10">
        <f t="shared" si="0"/>
        <v>7.2000000000000952E-3</v>
      </c>
      <c r="H10" s="10">
        <f t="shared" si="1"/>
        <v>1.2483999999999997</v>
      </c>
      <c r="I10" s="11">
        <f t="shared" si="2"/>
        <v>8.8112071999999983E-4</v>
      </c>
      <c r="J10" s="11">
        <f t="shared" si="3"/>
        <v>9.9900308390022648E-6</v>
      </c>
      <c r="K10" s="11">
        <f t="shared" si="4"/>
        <v>2.7555835064247911E-8</v>
      </c>
      <c r="L10" s="11">
        <f t="shared" si="5"/>
        <v>1.2956753647209368E-6</v>
      </c>
      <c r="M10" s="11">
        <f t="shared" si="6"/>
        <v>1.7995491176679441E-2</v>
      </c>
    </row>
    <row r="11" spans="1:15" s="12" customFormat="1" x14ac:dyDescent="0.25">
      <c r="F11" s="22">
        <v>6.0220000000000003E+23</v>
      </c>
      <c r="G11" s="12">
        <f t="shared" si="0"/>
        <v>0</v>
      </c>
      <c r="H11" s="12">
        <f t="shared" si="1"/>
        <v>0</v>
      </c>
      <c r="I11" s="13">
        <f t="shared" si="2"/>
        <v>0</v>
      </c>
      <c r="J11" s="13">
        <f t="shared" si="3"/>
        <v>0</v>
      </c>
      <c r="K11" s="13">
        <f t="shared" si="4"/>
        <v>0</v>
      </c>
      <c r="L11" s="13">
        <f t="shared" si="5"/>
        <v>0</v>
      </c>
      <c r="M11" s="13" t="e">
        <f t="shared" si="6"/>
        <v>#DIV/0!</v>
      </c>
      <c r="N11" s="12" t="e">
        <f>AVERAGE(M11:M13)</f>
        <v>#DIV/0!</v>
      </c>
    </row>
    <row r="12" spans="1:15" s="12" customFormat="1" x14ac:dyDescent="0.25">
      <c r="F12" s="24"/>
      <c r="G12" s="12">
        <f t="shared" si="0"/>
        <v>0</v>
      </c>
      <c r="H12" s="12">
        <f t="shared" si="1"/>
        <v>0</v>
      </c>
      <c r="I12" s="13">
        <f t="shared" si="2"/>
        <v>0</v>
      </c>
      <c r="J12" s="13">
        <f t="shared" si="3"/>
        <v>0</v>
      </c>
      <c r="K12" s="13">
        <f t="shared" si="4"/>
        <v>0</v>
      </c>
      <c r="L12" s="13">
        <f t="shared" si="5"/>
        <v>0</v>
      </c>
      <c r="M12" s="13" t="e">
        <f t="shared" si="6"/>
        <v>#DIV/0!</v>
      </c>
      <c r="N12" s="12" t="e">
        <f>_xlfn.STDEV.P(M11:M13)</f>
        <v>#DIV/0!</v>
      </c>
    </row>
    <row r="13" spans="1:15" s="12" customFormat="1" x14ac:dyDescent="0.25">
      <c r="F13" s="24"/>
      <c r="G13" s="12">
        <f t="shared" si="0"/>
        <v>0</v>
      </c>
      <c r="H13" s="12">
        <f t="shared" si="1"/>
        <v>0</v>
      </c>
      <c r="I13" s="13">
        <f t="shared" si="2"/>
        <v>0</v>
      </c>
      <c r="J13" s="13">
        <f t="shared" si="3"/>
        <v>0</v>
      </c>
      <c r="K13" s="13">
        <f t="shared" si="4"/>
        <v>0</v>
      </c>
      <c r="L13" s="13">
        <f t="shared" si="5"/>
        <v>0</v>
      </c>
      <c r="M13" s="13" t="e">
        <f t="shared" si="6"/>
        <v>#DIV/0!</v>
      </c>
    </row>
    <row r="14" spans="1:15" s="14" customFormat="1" x14ac:dyDescent="0.25">
      <c r="F14" s="24"/>
      <c r="G14" s="14">
        <f t="shared" si="0"/>
        <v>0</v>
      </c>
      <c r="H14" s="14">
        <f t="shared" si="1"/>
        <v>0</v>
      </c>
      <c r="I14" s="15">
        <f t="shared" si="2"/>
        <v>0</v>
      </c>
      <c r="J14" s="15">
        <f t="shared" si="3"/>
        <v>0</v>
      </c>
      <c r="K14" s="15">
        <f t="shared" si="4"/>
        <v>0</v>
      </c>
      <c r="L14" s="15">
        <f t="shared" si="5"/>
        <v>0</v>
      </c>
      <c r="M14" s="15" t="e">
        <f t="shared" si="6"/>
        <v>#DIV/0!</v>
      </c>
      <c r="N14" s="14" t="e">
        <f>AVERAGE(M14:M16)</f>
        <v>#DIV/0!</v>
      </c>
    </row>
    <row r="15" spans="1:15" s="14" customFormat="1" x14ac:dyDescent="0.25">
      <c r="F15" s="24"/>
      <c r="G15" s="14">
        <f t="shared" si="0"/>
        <v>0</v>
      </c>
      <c r="H15" s="14">
        <f t="shared" si="1"/>
        <v>0</v>
      </c>
      <c r="I15" s="15">
        <f t="shared" si="2"/>
        <v>0</v>
      </c>
      <c r="J15" s="15">
        <f t="shared" si="3"/>
        <v>0</v>
      </c>
      <c r="K15" s="15">
        <f t="shared" si="4"/>
        <v>0</v>
      </c>
      <c r="L15" s="15">
        <f t="shared" si="5"/>
        <v>0</v>
      </c>
      <c r="M15" s="15" t="e">
        <f t="shared" si="6"/>
        <v>#DIV/0!</v>
      </c>
      <c r="N15" s="14" t="e">
        <f>_xlfn.STDEV.P(M14:M16)</f>
        <v>#DIV/0!</v>
      </c>
    </row>
    <row r="16" spans="1:15" s="14" customFormat="1" x14ac:dyDescent="0.25">
      <c r="F16" s="24"/>
      <c r="G16" s="14">
        <f t="shared" si="0"/>
        <v>0</v>
      </c>
      <c r="H16" s="14">
        <f t="shared" si="1"/>
        <v>0</v>
      </c>
      <c r="I16" s="15">
        <f t="shared" si="2"/>
        <v>0</v>
      </c>
      <c r="J16" s="15">
        <f t="shared" si="3"/>
        <v>0</v>
      </c>
      <c r="K16" s="15">
        <f t="shared" si="4"/>
        <v>0</v>
      </c>
      <c r="L16" s="15">
        <f t="shared" si="5"/>
        <v>0</v>
      </c>
      <c r="M16" s="15" t="e">
        <f t="shared" si="6"/>
        <v>#DIV/0!</v>
      </c>
    </row>
    <row r="17" spans="6:14" s="16" customFormat="1" x14ac:dyDescent="0.25">
      <c r="F17" s="24"/>
      <c r="G17" s="16">
        <f t="shared" si="0"/>
        <v>0</v>
      </c>
      <c r="H17" s="16">
        <f t="shared" si="1"/>
        <v>0</v>
      </c>
      <c r="I17" s="17">
        <f t="shared" si="2"/>
        <v>0</v>
      </c>
      <c r="J17" s="17">
        <f t="shared" si="3"/>
        <v>0</v>
      </c>
      <c r="K17" s="17">
        <f t="shared" si="4"/>
        <v>0</v>
      </c>
      <c r="L17" s="17">
        <f t="shared" si="5"/>
        <v>0</v>
      </c>
      <c r="M17" s="17" t="e">
        <f t="shared" si="6"/>
        <v>#DIV/0!</v>
      </c>
      <c r="N17" s="20" t="e">
        <f>AVERAGE(M17:M19)</f>
        <v>#DIV/0!</v>
      </c>
    </row>
    <row r="18" spans="6:14" s="16" customFormat="1" x14ac:dyDescent="0.25">
      <c r="F18" s="24"/>
      <c r="G18" s="16">
        <f t="shared" si="0"/>
        <v>0</v>
      </c>
      <c r="H18" s="16">
        <f t="shared" si="1"/>
        <v>0</v>
      </c>
      <c r="I18" s="17">
        <f t="shared" si="2"/>
        <v>0</v>
      </c>
      <c r="J18" s="17">
        <f t="shared" si="3"/>
        <v>0</v>
      </c>
      <c r="K18" s="17">
        <f t="shared" si="4"/>
        <v>0</v>
      </c>
      <c r="L18" s="17">
        <f t="shared" si="5"/>
        <v>0</v>
      </c>
      <c r="M18" s="17" t="e">
        <f t="shared" si="6"/>
        <v>#DIV/0!</v>
      </c>
      <c r="N18" s="20" t="e">
        <f>_xlfn.STDEV.P(M17:M19)</f>
        <v>#DIV/0!</v>
      </c>
    </row>
    <row r="19" spans="6:14" s="16" customFormat="1" x14ac:dyDescent="0.25">
      <c r="F19" s="24"/>
      <c r="G19" s="16">
        <f t="shared" si="0"/>
        <v>0</v>
      </c>
      <c r="H19" s="16">
        <f t="shared" si="1"/>
        <v>0</v>
      </c>
      <c r="I19" s="17">
        <f t="shared" si="2"/>
        <v>0</v>
      </c>
      <c r="J19" s="17">
        <f t="shared" si="3"/>
        <v>0</v>
      </c>
      <c r="K19" s="17">
        <f t="shared" si="4"/>
        <v>0</v>
      </c>
      <c r="L19" s="17">
        <f t="shared" si="5"/>
        <v>0</v>
      </c>
      <c r="M19" s="17" t="e">
        <f t="shared" si="6"/>
        <v>#DIV/0!</v>
      </c>
    </row>
  </sheetData>
  <phoneticPr fontId="5" type="noConversion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50</vt:i4>
      </vt:variant>
    </vt:vector>
  </HeadingPairs>
  <TitlesOfParts>
    <vt:vector size="50" baseType="lpstr">
      <vt:lpstr>131021</vt:lpstr>
      <vt:lpstr>071021</vt:lpstr>
      <vt:lpstr>191021</vt:lpstr>
      <vt:lpstr>141021</vt:lpstr>
      <vt:lpstr>161021batch1</vt:lpstr>
      <vt:lpstr>Sheet2</vt:lpstr>
      <vt:lpstr>161021batch2</vt:lpstr>
      <vt:lpstr>241021</vt:lpstr>
      <vt:lpstr>251021</vt:lpstr>
      <vt:lpstr>261021</vt:lpstr>
      <vt:lpstr>271021</vt:lpstr>
      <vt:lpstr>Sheet1</vt:lpstr>
      <vt:lpstr>171121</vt:lpstr>
      <vt:lpstr>181121-1</vt:lpstr>
      <vt:lpstr>181121-2</vt:lpstr>
      <vt:lpstr>221121RE-run</vt:lpstr>
      <vt:lpstr>271121</vt:lpstr>
      <vt:lpstr>291121</vt:lpstr>
      <vt:lpstr>301121</vt:lpstr>
      <vt:lpstr>11221</vt:lpstr>
      <vt:lpstr>21221</vt:lpstr>
      <vt:lpstr>23122</vt:lpstr>
      <vt:lpstr>250122</vt:lpstr>
      <vt:lpstr>260122</vt:lpstr>
      <vt:lpstr>270122</vt:lpstr>
      <vt:lpstr>30222_rerun</vt:lpstr>
      <vt:lpstr>30222</vt:lpstr>
      <vt:lpstr>040222_RE</vt:lpstr>
      <vt:lpstr>040222</vt:lpstr>
      <vt:lpstr>080222</vt:lpstr>
      <vt:lpstr>080222-rerun</vt:lpstr>
      <vt:lpstr>090222</vt:lpstr>
      <vt:lpstr>100222-rerun</vt:lpstr>
      <vt:lpstr>100222</vt:lpstr>
      <vt:lpstr>110222</vt:lpstr>
      <vt:lpstr>140222-rerun</vt:lpstr>
      <vt:lpstr>14022</vt:lpstr>
      <vt:lpstr>150222-1</vt:lpstr>
      <vt:lpstr>160222</vt:lpstr>
      <vt:lpstr>170222</vt:lpstr>
      <vt:lpstr>150222-2</vt:lpstr>
      <vt:lpstr>180222</vt:lpstr>
      <vt:lpstr>212022</vt:lpstr>
      <vt:lpstr>220222</vt:lpstr>
      <vt:lpstr>220222-rerun</vt:lpstr>
      <vt:lpstr>230222</vt:lpstr>
      <vt:lpstr>230222-rerun</vt:lpstr>
      <vt:lpstr>242202</vt:lpstr>
      <vt:lpstr>250222</vt:lpstr>
      <vt:lpstr>290222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Ignas Pakamore (PGR)</dc:creator>
  <cp:lastModifiedBy>Ignas Pakamore</cp:lastModifiedBy>
  <dcterms:created xsi:type="dcterms:W3CDTF">2015-06-05T18:17:20Z</dcterms:created>
  <dcterms:modified xsi:type="dcterms:W3CDTF">2022-03-01T14:31:39Z</dcterms:modified>
</cp:coreProperties>
</file>